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8" activeTab="0"/>
  </bookViews>
  <sheets>
    <sheet name="Appeals" sheetId="1" r:id="rId1"/>
  </sheets>
  <definedNames>
    <definedName name="_xlnm.Print_Titles" localSheetId="0">'Appeals'!$A:$A</definedName>
  </definedNames>
  <calcPr fullCalcOnLoad="1"/>
</workbook>
</file>

<file path=xl/sharedStrings.xml><?xml version="1.0" encoding="utf-8"?>
<sst xmlns="http://schemas.openxmlformats.org/spreadsheetml/2006/main" count="67" uniqueCount="60">
  <si>
    <t>Musical Theatre Guild, MIT</t>
  </si>
  <si>
    <t>Total Requests</t>
  </si>
  <si>
    <t>Association of Puerto Rican Students</t>
  </si>
  <si>
    <t>Asian American Association</t>
  </si>
  <si>
    <t>Total Recommendation</t>
  </si>
  <si>
    <t>Caribbean-Club</t>
  </si>
  <si>
    <t>Baptist Student Fellowship</t>
  </si>
  <si>
    <t>South Asian American Students</t>
  </si>
  <si>
    <t>Cross Products, MIT</t>
  </si>
  <si>
    <t>Vietnamese Association</t>
  </si>
  <si>
    <t>No funding for more study breaks. No more funding for publicity. Operations fine. Large Folding event fine. Funding for workshop. No funding for capital. No funding for special paper.</t>
  </si>
  <si>
    <t>Operations</t>
  </si>
  <si>
    <t>Funding for publicity. Funding for Quidditch event. Half funding for Refuges. Funding for finals games nights.</t>
  </si>
  <si>
    <t>Percentage</t>
  </si>
  <si>
    <t>Full funding</t>
  </si>
  <si>
    <t>TOTALS</t>
  </si>
  <si>
    <t>Ridinokulous, MIT</t>
  </si>
  <si>
    <t>Lab for Chocolate Science</t>
  </si>
  <si>
    <t>No funding for transportation because already above guideline. No funding for tech ad because they should get this for free.  Fall Concert posters 1/2 because across two campuses. Funding sound equipment. 1/2 funding for MS concert posters. Negative account balance in process of correction.</t>
  </si>
  <si>
    <t>No funding for sign because it's capital. Negative account balance in process of correction.</t>
  </si>
  <si>
    <t>Operations: $100 for luau planning meeting which sounds like a GBM; Events: $100 for the October Local Grinds event but Harvard joint event certainty is low. $0 for joint event with Harvard due uncertainty of Harvard chipping in.</t>
  </si>
  <si>
    <t>Funding only one cultural dinner. No food/drinks for resume workshop. Fund half of study break. No funding for cooking show. Funding for speaker. No funding for coffeehouse. No funding for intercollegiate mixers. Half funding for MIT club mixers. No funding for transportation. No funding for disposable materials. Funding for publicity only for funded events.</t>
  </si>
  <si>
    <t>Funding for banner okay. No funding for GBM food. No explanation of supplies and rentals, or explanation unsatisfactory, so no funding. Half funding for study breaks. Can only fund publicity for funded events. Negative account balance in process of correction.</t>
  </si>
  <si>
    <t>Full funding for mic and pop filter. No funding for retroactive technician. 1000 given for concert. Request excessive for appeals process.</t>
  </si>
  <si>
    <t>Publicity only for funded events. No funding for big/little dinner. No funding for finals care packages (give-aways). End of term dinner is off campus, low priority. Funding for study break okay. Negative account balance in process of correction.</t>
  </si>
  <si>
    <t>No contract supplied for photographer, no funding. Infinite Display unnecessary as already get free time/space as ASA student group. Posters fine.</t>
  </si>
  <si>
    <t>Operations based off previous numbers.</t>
  </si>
  <si>
    <t>No funding for infinite display. Full funding otherwise.</t>
  </si>
  <si>
    <t>Funding for Dancefest. Remaining: Full funding during regular cycle, no funding for other items.</t>
  </si>
  <si>
    <t xml:space="preserve">No funding for t-shirts. Cut publicity in general. Half funding for GBM (low necessity). No space-no capital. </t>
  </si>
  <si>
    <t xml:space="preserve">Funding for transportation okay based on circumstances. No funding for GBM. No funding for capital: apply next cycle, and have LCC send finboard an agreement that APR is using their space. Budget breakdown for food not provided. Half food given for lecture series (no funding for printed materials) and game night. No funding for winter formal. No funding for community service event--no details or plans currently available. No funding for conference planning activities. Publicity funding for funded events. </t>
  </si>
  <si>
    <t>Recommendations</t>
  </si>
  <si>
    <t>Group</t>
  </si>
  <si>
    <t>Requests</t>
  </si>
  <si>
    <t>Live Music Connection, MIT</t>
  </si>
  <si>
    <t>Toons, The</t>
  </si>
  <si>
    <t>Publicity &amp; Printing</t>
  </si>
  <si>
    <t>Forum, The</t>
  </si>
  <si>
    <t>Hawaii Club, MIT</t>
  </si>
  <si>
    <t>No funding for snacks for weekly project meetings. Funding fine for GBMs.</t>
  </si>
  <si>
    <t>Little to no explanation/budget given for events.</t>
  </si>
  <si>
    <t>Capital</t>
  </si>
  <si>
    <t>OrigaMIT</t>
  </si>
  <si>
    <t xml:space="preserve">No funding for capital items. Need ASA allocated space for capital items. Capital items defined as C2, C3, C4, C5, C6, C7. </t>
  </si>
  <si>
    <t>No space for capital (including costumes). No funding for prizes. No money for GBM prizes, otherwise okay. No operations food for meetings. No funding for alumni presents. No funding for elections. No funding for movie night--no rights to the movies to screen them. No funding for Alumni Sharing. Soccer games okay. Cultural night fine. Music talk fine.</t>
  </si>
  <si>
    <t>American Medical Students' Association, MIT</t>
  </si>
  <si>
    <t>Muses, MIT</t>
  </si>
  <si>
    <t>Logarhythms, MIT</t>
  </si>
  <si>
    <t>Notes</t>
  </si>
  <si>
    <t>Engineers Without Borders</t>
  </si>
  <si>
    <t>Mystery Hunt</t>
  </si>
  <si>
    <t>Vegan and Vegetarian Society</t>
  </si>
  <si>
    <t>Full funding.</t>
  </si>
  <si>
    <t>Stop Our Silence</t>
  </si>
  <si>
    <t>Chamak, MIT</t>
  </si>
  <si>
    <t>Team HBV</t>
  </si>
  <si>
    <t>No funding for service event. Fund 1 GBM. Publicity cut to reflect this.</t>
  </si>
  <si>
    <t>Events</t>
  </si>
  <si>
    <t>EMS, MIT</t>
  </si>
  <si>
    <t>Finboard - Fall 2012 Appeals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</si>
</sst>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1">
    <font>
      <sz val="10"/>
      <name val="Arial"/>
      <family val="2"/>
    </font>
    <font>
      <sz val="11"/>
      <color indexed="8"/>
      <name val="Calibri"/>
      <family val="2"/>
    </font>
    <font>
      <sz val="8"/>
      <name val="Arial"/>
      <family val="2"/>
    </font>
    <font>
      <b/>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4"/>
      <name val="Arial"/>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style="thin">
        <color indexed="23"/>
      </top>
      <bottom style="thin">
        <color indexed="23"/>
      </bottom>
    </border>
    <border>
      <left>
        <color indexed="63"/>
      </left>
      <right>
        <color indexed="63"/>
      </right>
      <top>
        <color indexed="63"/>
      </top>
      <bottom style="thin">
        <color indexed="23"/>
      </bottom>
    </border>
  </borders>
  <cellStyleXfs count="63">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9" fillId="10"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10" borderId="0" applyNumberFormat="0" applyBorder="0" applyAlignment="0" applyProtection="0"/>
    <xf numFmtId="0" fontId="19" fillId="3"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0" borderId="0" applyNumberFormat="0" applyBorder="0" applyAlignment="0" applyProtection="0"/>
    <xf numFmtId="0" fontId="19" fillId="14" borderId="0" applyNumberFormat="0" applyBorder="0" applyAlignment="0" applyProtection="0"/>
    <xf numFmtId="0" fontId="9" fillId="15" borderId="0" applyNumberFormat="0" applyBorder="0" applyAlignment="0" applyProtection="0"/>
    <xf numFmtId="0" fontId="13" fillId="2" borderId="1" applyNumberFormat="0" applyAlignment="0" applyProtection="0"/>
    <xf numFmtId="0" fontId="15" fillId="1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8" fillId="17" borderId="0" applyNumberFormat="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11" fillId="3" borderId="1" applyNumberFormat="0" applyAlignment="0" applyProtection="0"/>
    <xf numFmtId="0" fontId="14" fillId="0" borderId="6" applyNumberFormat="0" applyFill="0" applyAlignment="0" applyProtection="0"/>
    <xf numFmtId="0" fontId="10" fillId="8" borderId="0" applyNumberFormat="0" applyBorder="0" applyAlignment="0" applyProtection="0"/>
    <xf numFmtId="0" fontId="0" fillId="4" borderId="7" applyNumberFormat="0" applyFont="0" applyAlignment="0" applyProtection="0"/>
    <xf numFmtId="0" fontId="12" fillId="2" borderId="8" applyNumberFormat="0" applyAlignment="0" applyProtection="0"/>
    <xf numFmtId="9" fontId="0" fillId="0" borderId="0" applyFont="0" applyFill="0" applyBorder="0" applyAlignment="0" applyProtection="0"/>
    <xf numFmtId="0" fontId="4" fillId="0" borderId="0" applyNumberFormat="0" applyFill="0" applyBorder="0" applyAlignment="0" applyProtection="0"/>
    <xf numFmtId="0" fontId="18" fillId="0" borderId="9" applyNumberFormat="0" applyFill="0" applyAlignment="0" applyProtection="0"/>
    <xf numFmtId="0" fontId="16" fillId="0" borderId="0" applyNumberFormat="0" applyFill="0" applyBorder="0" applyAlignment="0" applyProtection="0"/>
  </cellStyleXfs>
  <cellXfs count="11">
    <xf numFmtId="0" fontId="0" fillId="0" borderId="0" xfId="0" applyAlignment="1">
      <alignment vertical="center"/>
    </xf>
    <xf numFmtId="0" fontId="0" fillId="0" borderId="0" xfId="0" applyNumberFormat="1" applyFont="1" applyFill="1" applyAlignment="1">
      <alignment wrapText="1"/>
    </xf>
    <xf numFmtId="0" fontId="3" fillId="0" borderId="0" xfId="0" applyNumberFormat="1" applyFont="1" applyFill="1" applyAlignment="1">
      <alignment wrapText="1"/>
    </xf>
    <xf numFmtId="9" fontId="0" fillId="0" borderId="0" xfId="59" applyFont="1" applyFill="1" applyAlignment="1">
      <alignment wrapText="1"/>
    </xf>
    <xf numFmtId="0" fontId="0" fillId="0" borderId="10" xfId="0" applyNumberFormat="1" applyFont="1" applyFill="1" applyBorder="1" applyAlignment="1">
      <alignment wrapText="1"/>
    </xf>
    <xf numFmtId="0" fontId="0" fillId="0" borderId="10" xfId="0" applyNumberFormat="1" applyFill="1" applyBorder="1" applyAlignment="1">
      <alignment wrapText="1"/>
    </xf>
    <xf numFmtId="9" fontId="0" fillId="0" borderId="10" xfId="59" applyFont="1" applyFill="1" applyBorder="1" applyAlignment="1">
      <alignment wrapText="1"/>
    </xf>
    <xf numFmtId="0" fontId="0" fillId="0" borderId="11" xfId="0" applyNumberFormat="1" applyFont="1" applyFill="1" applyBorder="1" applyAlignment="1">
      <alignment horizontal="center" wrapText="1"/>
    </xf>
    <xf numFmtId="0" fontId="0" fillId="0" borderId="11" xfId="0" applyBorder="1" applyAlignment="1">
      <alignment vertical="center"/>
    </xf>
    <xf numFmtId="0" fontId="0" fillId="0" borderId="11" xfId="0" applyNumberFormat="1" applyFont="1" applyFill="1" applyBorder="1" applyAlignment="1">
      <alignment horizontal="center" wrapText="1"/>
    </xf>
    <xf numFmtId="0" fontId="20" fillId="0" borderId="0" xfId="0" applyFont="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0"/>
  <sheetViews>
    <sheetView tabSelected="1" zoomScale="85" zoomScaleNormal="85" zoomScalePageLayoutView="0" workbookViewId="0" topLeftCell="A1">
      <pane xSplit="1" ySplit="3" topLeftCell="B4" activePane="bottomRight" state="frozen"/>
      <selection pane="topLeft" activeCell="A1" sqref="A1"/>
      <selection pane="topRight" activeCell="B1" sqref="B1"/>
      <selection pane="bottomLeft" activeCell="A3" sqref="A3"/>
      <selection pane="bottomRight" activeCell="E14" sqref="E14"/>
    </sheetView>
  </sheetViews>
  <sheetFormatPr defaultColWidth="17.140625" defaultRowHeight="12.75" customHeight="1"/>
  <cols>
    <col min="1" max="1" width="28.421875" style="0" customWidth="1"/>
    <col min="2" max="2" width="11.140625" style="0" customWidth="1"/>
    <col min="3" max="3" width="9.7109375" style="0" customWidth="1"/>
    <col min="4" max="4" width="8.140625" style="0" customWidth="1"/>
    <col min="5" max="5" width="8.7109375" style="0" customWidth="1"/>
    <col min="6" max="6" width="10.8515625" style="0" customWidth="1"/>
    <col min="7" max="7" width="11.57421875" style="0" customWidth="1"/>
    <col min="8" max="8" width="12.00390625" style="0" customWidth="1"/>
    <col min="9" max="10" width="8.28125" style="0" customWidth="1"/>
    <col min="11" max="11" width="16.28125" style="0" customWidth="1"/>
    <col min="12" max="12" width="13.28125" style="0" customWidth="1"/>
    <col min="13" max="13" width="115.421875" style="0" customWidth="1"/>
  </cols>
  <sheetData>
    <row r="1" spans="2:12" ht="17.25">
      <c r="B1" s="10" t="s">
        <v>59</v>
      </c>
      <c r="C1" s="10"/>
      <c r="D1" s="10"/>
      <c r="E1" s="10"/>
      <c r="F1" s="10"/>
      <c r="G1" s="10"/>
      <c r="H1" s="10"/>
      <c r="I1" s="10"/>
      <c r="J1" s="10"/>
      <c r="K1" s="10"/>
      <c r="L1" s="10"/>
    </row>
    <row r="2" spans="1:13" ht="12.75">
      <c r="A2" s="7"/>
      <c r="B2" s="9" t="s">
        <v>33</v>
      </c>
      <c r="C2" s="9"/>
      <c r="D2" s="9"/>
      <c r="E2" s="9"/>
      <c r="F2" s="9"/>
      <c r="G2" s="9" t="s">
        <v>31</v>
      </c>
      <c r="H2" s="9"/>
      <c r="I2" s="9"/>
      <c r="J2" s="9"/>
      <c r="K2" s="9"/>
      <c r="L2" s="8"/>
      <c r="M2" s="8"/>
    </row>
    <row r="3" spans="1:13" ht="26.25">
      <c r="A3" s="4" t="s">
        <v>32</v>
      </c>
      <c r="B3" s="4" t="s">
        <v>11</v>
      </c>
      <c r="C3" s="4" t="s">
        <v>36</v>
      </c>
      <c r="D3" s="4" t="s">
        <v>41</v>
      </c>
      <c r="E3" s="4" t="s">
        <v>57</v>
      </c>
      <c r="F3" s="4" t="s">
        <v>1</v>
      </c>
      <c r="G3" s="4" t="s">
        <v>11</v>
      </c>
      <c r="H3" s="4" t="s">
        <v>36</v>
      </c>
      <c r="I3" s="4" t="s">
        <v>41</v>
      </c>
      <c r="J3" s="4" t="s">
        <v>57</v>
      </c>
      <c r="K3" s="4" t="s">
        <v>4</v>
      </c>
      <c r="L3" s="4" t="s">
        <v>13</v>
      </c>
      <c r="M3" s="5" t="s">
        <v>48</v>
      </c>
    </row>
    <row r="4" spans="1:13" ht="26.25">
      <c r="A4" s="4" t="s">
        <v>45</v>
      </c>
      <c r="B4" s="4">
        <v>0</v>
      </c>
      <c r="C4" s="4">
        <v>50</v>
      </c>
      <c r="D4" s="4">
        <v>0</v>
      </c>
      <c r="E4" s="4">
        <v>450</v>
      </c>
      <c r="F4" s="4">
        <f aca="true" t="shared" si="0" ref="F4:F28">SUM(B4:E4)</f>
        <v>500</v>
      </c>
      <c r="G4" s="4">
        <v>0</v>
      </c>
      <c r="H4" s="4">
        <v>25</v>
      </c>
      <c r="I4" s="4">
        <v>0</v>
      </c>
      <c r="J4" s="4">
        <v>150</v>
      </c>
      <c r="K4" s="4">
        <f aca="true" t="shared" si="1" ref="K4:K28">SUM(G4:J4)</f>
        <v>175</v>
      </c>
      <c r="L4" s="6">
        <f aca="true" t="shared" si="2" ref="L4:L28">K4/F4</f>
        <v>0.35</v>
      </c>
      <c r="M4" s="4" t="s">
        <v>56</v>
      </c>
    </row>
    <row r="5" spans="1:13" ht="49.5" customHeight="1">
      <c r="A5" s="4" t="s">
        <v>3</v>
      </c>
      <c r="B5" s="4">
        <v>130</v>
      </c>
      <c r="C5" s="4">
        <v>140</v>
      </c>
      <c r="D5" s="4">
        <v>0</v>
      </c>
      <c r="E5" s="4">
        <v>1525</v>
      </c>
      <c r="F5" s="4">
        <f t="shared" si="0"/>
        <v>1795</v>
      </c>
      <c r="G5" s="4">
        <v>0</v>
      </c>
      <c r="H5" s="4">
        <v>60</v>
      </c>
      <c r="I5" s="4">
        <v>0</v>
      </c>
      <c r="J5" s="4">
        <f>((200+50)+100)+63</f>
        <v>413</v>
      </c>
      <c r="K5" s="4">
        <f t="shared" si="1"/>
        <v>473</v>
      </c>
      <c r="L5" s="6">
        <f t="shared" si="2"/>
        <v>0.26350974930362114</v>
      </c>
      <c r="M5" s="5" t="s">
        <v>21</v>
      </c>
    </row>
    <row r="6" spans="1:13" ht="60" customHeight="1">
      <c r="A6" s="4" t="s">
        <v>2</v>
      </c>
      <c r="B6" s="4">
        <v>325</v>
      </c>
      <c r="C6" s="4">
        <v>60</v>
      </c>
      <c r="D6" s="4">
        <v>185</v>
      </c>
      <c r="E6" s="4">
        <v>1781</v>
      </c>
      <c r="F6" s="4">
        <f t="shared" si="0"/>
        <v>2351</v>
      </c>
      <c r="G6" s="4">
        <v>0</v>
      </c>
      <c r="H6" s="4">
        <v>30</v>
      </c>
      <c r="I6" s="4">
        <v>0</v>
      </c>
      <c r="J6" s="4">
        <f>50+75</f>
        <v>125</v>
      </c>
      <c r="K6" s="4">
        <f t="shared" si="1"/>
        <v>155</v>
      </c>
      <c r="L6" s="6">
        <f t="shared" si="2"/>
        <v>0.06592939174819226</v>
      </c>
      <c r="M6" s="5" t="s">
        <v>30</v>
      </c>
    </row>
    <row r="7" spans="1:13" ht="12.75">
      <c r="A7" s="4" t="s">
        <v>6</v>
      </c>
      <c r="B7" s="4">
        <v>0</v>
      </c>
      <c r="C7" s="4">
        <v>48</v>
      </c>
      <c r="D7" s="4">
        <v>30</v>
      </c>
      <c r="E7" s="4">
        <v>691</v>
      </c>
      <c r="F7" s="4">
        <f t="shared" si="0"/>
        <v>769</v>
      </c>
      <c r="G7" s="4">
        <v>0</v>
      </c>
      <c r="H7" s="4">
        <v>48</v>
      </c>
      <c r="I7" s="4">
        <v>0</v>
      </c>
      <c r="J7" s="4">
        <f>(250+35)+60</f>
        <v>345</v>
      </c>
      <c r="K7" s="4">
        <f t="shared" si="1"/>
        <v>393</v>
      </c>
      <c r="L7" s="6">
        <f t="shared" si="2"/>
        <v>0.5110533159947984</v>
      </c>
      <c r="M7" s="4" t="s">
        <v>12</v>
      </c>
    </row>
    <row r="8" spans="1:13" ht="31.5" customHeight="1">
      <c r="A8" s="4" t="s">
        <v>5</v>
      </c>
      <c r="B8" s="4">
        <v>0</v>
      </c>
      <c r="C8" s="4">
        <v>150</v>
      </c>
      <c r="D8" s="4">
        <v>0</v>
      </c>
      <c r="E8" s="4">
        <v>450</v>
      </c>
      <c r="F8" s="4">
        <f t="shared" si="0"/>
        <v>600</v>
      </c>
      <c r="G8" s="4">
        <v>0</v>
      </c>
      <c r="H8" s="4">
        <v>35</v>
      </c>
      <c r="I8" s="4">
        <v>30</v>
      </c>
      <c r="J8" s="4">
        <v>175</v>
      </c>
      <c r="K8" s="4">
        <f t="shared" si="1"/>
        <v>240</v>
      </c>
      <c r="L8" s="6">
        <f t="shared" si="2"/>
        <v>0.4</v>
      </c>
      <c r="M8" s="5" t="s">
        <v>22</v>
      </c>
    </row>
    <row r="9" spans="1:13" ht="12.75">
      <c r="A9" s="4" t="s">
        <v>54</v>
      </c>
      <c r="B9" s="4">
        <v>0</v>
      </c>
      <c r="C9" s="4">
        <v>0</v>
      </c>
      <c r="D9" s="4">
        <v>200</v>
      </c>
      <c r="E9" s="4">
        <v>0</v>
      </c>
      <c r="F9" s="4">
        <f t="shared" si="0"/>
        <v>200</v>
      </c>
      <c r="G9" s="4">
        <v>0</v>
      </c>
      <c r="H9" s="4">
        <v>0</v>
      </c>
      <c r="I9" s="4">
        <v>200</v>
      </c>
      <c r="J9" s="4">
        <v>0</v>
      </c>
      <c r="K9" s="4">
        <f t="shared" si="1"/>
        <v>200</v>
      </c>
      <c r="L9" s="6">
        <f t="shared" si="2"/>
        <v>1</v>
      </c>
      <c r="M9" s="4" t="s">
        <v>52</v>
      </c>
    </row>
    <row r="10" spans="1:13" ht="12.75">
      <c r="A10" s="4" t="s">
        <v>8</v>
      </c>
      <c r="B10" s="4">
        <v>100</v>
      </c>
      <c r="C10" s="4">
        <v>192</v>
      </c>
      <c r="D10" s="4">
        <v>0</v>
      </c>
      <c r="E10" s="4">
        <f>200*0.2</f>
        <v>40</v>
      </c>
      <c r="F10" s="4">
        <f t="shared" si="0"/>
        <v>332</v>
      </c>
      <c r="G10" s="4">
        <v>100</v>
      </c>
      <c r="H10" s="4">
        <v>192</v>
      </c>
      <c r="I10" s="4">
        <v>0</v>
      </c>
      <c r="J10" s="4">
        <v>40</v>
      </c>
      <c r="K10" s="4">
        <f t="shared" si="1"/>
        <v>332</v>
      </c>
      <c r="L10" s="6">
        <f t="shared" si="2"/>
        <v>1</v>
      </c>
      <c r="M10" s="5" t="s">
        <v>26</v>
      </c>
    </row>
    <row r="11" spans="1:13" ht="12.75">
      <c r="A11" s="4" t="s">
        <v>58</v>
      </c>
      <c r="B11" s="4">
        <v>0</v>
      </c>
      <c r="C11" s="4">
        <v>0</v>
      </c>
      <c r="D11" s="4">
        <v>0</v>
      </c>
      <c r="E11" s="4">
        <v>200</v>
      </c>
      <c r="F11" s="4">
        <f t="shared" si="0"/>
        <v>200</v>
      </c>
      <c r="G11" s="4">
        <v>0</v>
      </c>
      <c r="H11" s="4">
        <v>0</v>
      </c>
      <c r="I11" s="4">
        <v>0</v>
      </c>
      <c r="J11" s="4">
        <v>200</v>
      </c>
      <c r="K11" s="4">
        <f t="shared" si="1"/>
        <v>200</v>
      </c>
      <c r="L11" s="6">
        <f t="shared" si="2"/>
        <v>1</v>
      </c>
      <c r="M11" s="4" t="s">
        <v>52</v>
      </c>
    </row>
    <row r="12" spans="1:13" ht="12.75">
      <c r="A12" s="4" t="s">
        <v>49</v>
      </c>
      <c r="B12" s="4">
        <v>0</v>
      </c>
      <c r="C12" s="4">
        <v>0</v>
      </c>
      <c r="D12" s="4">
        <v>0</v>
      </c>
      <c r="E12" s="4">
        <v>325</v>
      </c>
      <c r="F12" s="4">
        <f t="shared" si="0"/>
        <v>325</v>
      </c>
      <c r="G12" s="4">
        <v>0</v>
      </c>
      <c r="H12" s="4">
        <v>0</v>
      </c>
      <c r="I12" s="4">
        <v>0</v>
      </c>
      <c r="J12" s="4">
        <v>225</v>
      </c>
      <c r="K12" s="4">
        <f t="shared" si="1"/>
        <v>225</v>
      </c>
      <c r="L12" s="6">
        <f t="shared" si="2"/>
        <v>0.6923076923076923</v>
      </c>
      <c r="M12" s="4" t="s">
        <v>39</v>
      </c>
    </row>
    <row r="13" spans="1:13" ht="12.75">
      <c r="A13" s="4" t="s">
        <v>37</v>
      </c>
      <c r="B13" s="4">
        <v>0</v>
      </c>
      <c r="C13" s="4">
        <v>146</v>
      </c>
      <c r="D13" s="4">
        <v>0</v>
      </c>
      <c r="E13" s="4">
        <v>480</v>
      </c>
      <c r="F13" s="4">
        <f t="shared" si="0"/>
        <v>626</v>
      </c>
      <c r="G13" s="4">
        <v>0</v>
      </c>
      <c r="H13" s="4">
        <v>80</v>
      </c>
      <c r="I13" s="4">
        <v>0</v>
      </c>
      <c r="J13" s="4">
        <v>480</v>
      </c>
      <c r="K13" s="4">
        <f t="shared" si="1"/>
        <v>560</v>
      </c>
      <c r="L13" s="6">
        <f t="shared" si="2"/>
        <v>0.8945686900958466</v>
      </c>
      <c r="M13" s="5" t="s">
        <v>19</v>
      </c>
    </row>
    <row r="14" spans="1:13" ht="40.5" customHeight="1">
      <c r="A14" s="4" t="s">
        <v>38</v>
      </c>
      <c r="B14" s="4">
        <v>100</v>
      </c>
      <c r="C14" s="4">
        <v>0</v>
      </c>
      <c r="D14" s="4">
        <v>0</v>
      </c>
      <c r="E14" s="4">
        <v>200</v>
      </c>
      <c r="F14" s="4">
        <f t="shared" si="0"/>
        <v>300</v>
      </c>
      <c r="G14" s="4">
        <v>100</v>
      </c>
      <c r="H14" s="4">
        <v>0</v>
      </c>
      <c r="I14" s="4">
        <v>0</v>
      </c>
      <c r="J14" s="4">
        <v>200</v>
      </c>
      <c r="K14" s="4">
        <f t="shared" si="1"/>
        <v>300</v>
      </c>
      <c r="L14" s="6">
        <f t="shared" si="2"/>
        <v>1</v>
      </c>
      <c r="M14" s="5" t="s">
        <v>20</v>
      </c>
    </row>
    <row r="15" spans="1:13" ht="12.75">
      <c r="A15" s="4" t="s">
        <v>17</v>
      </c>
      <c r="B15" s="4">
        <v>0</v>
      </c>
      <c r="C15" s="4">
        <v>20</v>
      </c>
      <c r="D15" s="4">
        <v>0</v>
      </c>
      <c r="E15" s="4">
        <v>330</v>
      </c>
      <c r="F15" s="4">
        <f t="shared" si="0"/>
        <v>350</v>
      </c>
      <c r="G15" s="4">
        <v>0</v>
      </c>
      <c r="H15" s="4">
        <v>20</v>
      </c>
      <c r="I15" s="4">
        <v>0</v>
      </c>
      <c r="J15" s="4">
        <v>330</v>
      </c>
      <c r="K15" s="4">
        <f t="shared" si="1"/>
        <v>350</v>
      </c>
      <c r="L15" s="6">
        <f t="shared" si="2"/>
        <v>1</v>
      </c>
      <c r="M15" s="4" t="s">
        <v>52</v>
      </c>
    </row>
    <row r="16" spans="1:13" ht="12.75">
      <c r="A16" s="4" t="s">
        <v>34</v>
      </c>
      <c r="B16" s="4">
        <v>60</v>
      </c>
      <c r="C16" s="4">
        <v>240</v>
      </c>
      <c r="D16" s="4">
        <v>0</v>
      </c>
      <c r="E16" s="4">
        <v>850</v>
      </c>
      <c r="F16" s="4">
        <f t="shared" si="0"/>
        <v>1150</v>
      </c>
      <c r="G16" s="4">
        <v>60</v>
      </c>
      <c r="H16" s="4">
        <v>120</v>
      </c>
      <c r="I16" s="4">
        <v>0</v>
      </c>
      <c r="J16" s="4">
        <v>850</v>
      </c>
      <c r="K16" s="4">
        <f t="shared" si="1"/>
        <v>1030</v>
      </c>
      <c r="L16" s="6">
        <f t="shared" si="2"/>
        <v>0.8956521739130435</v>
      </c>
      <c r="M16" s="5" t="s">
        <v>27</v>
      </c>
    </row>
    <row r="17" spans="1:13" ht="12.75">
      <c r="A17" s="4" t="s">
        <v>47</v>
      </c>
      <c r="B17" s="4">
        <v>720</v>
      </c>
      <c r="C17" s="4">
        <v>92</v>
      </c>
      <c r="D17" s="4">
        <v>1094</v>
      </c>
      <c r="E17" s="4">
        <f>4258-500</f>
        <v>3758</v>
      </c>
      <c r="F17" s="4">
        <f t="shared" si="0"/>
        <v>5664</v>
      </c>
      <c r="G17" s="4">
        <v>0</v>
      </c>
      <c r="H17" s="4">
        <v>0</v>
      </c>
      <c r="I17" s="4">
        <v>394</v>
      </c>
      <c r="J17" s="4">
        <v>1000</v>
      </c>
      <c r="K17" s="4">
        <f t="shared" si="1"/>
        <v>1394</v>
      </c>
      <c r="L17" s="6">
        <f t="shared" si="2"/>
        <v>0.24611581920903955</v>
      </c>
      <c r="M17" s="5" t="s">
        <v>23</v>
      </c>
    </row>
    <row r="18" spans="1:13" ht="12.75">
      <c r="A18" s="4" t="s">
        <v>46</v>
      </c>
      <c r="B18" s="4">
        <v>0</v>
      </c>
      <c r="C18" s="4">
        <v>0</v>
      </c>
      <c r="D18" s="4">
        <v>0</v>
      </c>
      <c r="E18" s="4">
        <v>200</v>
      </c>
      <c r="F18" s="4">
        <f t="shared" si="0"/>
        <v>200</v>
      </c>
      <c r="G18" s="4">
        <v>0</v>
      </c>
      <c r="H18" s="4">
        <v>0</v>
      </c>
      <c r="I18" s="4">
        <v>0</v>
      </c>
      <c r="J18" s="4">
        <v>200</v>
      </c>
      <c r="K18" s="4">
        <f t="shared" si="1"/>
        <v>200</v>
      </c>
      <c r="L18" s="6">
        <f t="shared" si="2"/>
        <v>1</v>
      </c>
      <c r="M18" s="4" t="s">
        <v>52</v>
      </c>
    </row>
    <row r="19" spans="1:13" ht="12.75">
      <c r="A19" s="4" t="s">
        <v>0</v>
      </c>
      <c r="B19" s="4">
        <v>250</v>
      </c>
      <c r="C19" s="4">
        <v>0</v>
      </c>
      <c r="D19" s="4">
        <v>0</v>
      </c>
      <c r="E19" s="4">
        <v>500</v>
      </c>
      <c r="F19" s="4">
        <f t="shared" si="0"/>
        <v>750</v>
      </c>
      <c r="G19" s="4">
        <v>250</v>
      </c>
      <c r="H19" s="4">
        <v>0</v>
      </c>
      <c r="I19" s="4">
        <v>0</v>
      </c>
      <c r="J19" s="4">
        <v>500</v>
      </c>
      <c r="K19" s="4">
        <f t="shared" si="1"/>
        <v>750</v>
      </c>
      <c r="L19" s="6">
        <f t="shared" si="2"/>
        <v>1</v>
      </c>
      <c r="M19" s="4" t="s">
        <v>14</v>
      </c>
    </row>
    <row r="20" spans="1:13" ht="12.75">
      <c r="A20" s="4" t="s">
        <v>50</v>
      </c>
      <c r="B20" s="4">
        <v>0</v>
      </c>
      <c r="C20" s="4">
        <v>0</v>
      </c>
      <c r="D20" s="4">
        <v>0</v>
      </c>
      <c r="E20" s="4">
        <v>2605</v>
      </c>
      <c r="F20" s="4">
        <f t="shared" si="0"/>
        <v>2605</v>
      </c>
      <c r="G20" s="4">
        <v>0</v>
      </c>
      <c r="H20" s="4">
        <v>0</v>
      </c>
      <c r="I20" s="4">
        <v>0</v>
      </c>
      <c r="J20" s="4">
        <f>2608-408</f>
        <v>2200</v>
      </c>
      <c r="K20" s="4">
        <f t="shared" si="1"/>
        <v>2200</v>
      </c>
      <c r="L20" s="6">
        <f t="shared" si="2"/>
        <v>0.8445297504798465</v>
      </c>
      <c r="M20" s="4" t="s">
        <v>43</v>
      </c>
    </row>
    <row r="21" spans="1:13" ht="26.25">
      <c r="A21" s="4" t="s">
        <v>42</v>
      </c>
      <c r="B21" s="4">
        <v>175</v>
      </c>
      <c r="C21" s="4">
        <v>50</v>
      </c>
      <c r="D21" s="4">
        <v>295</v>
      </c>
      <c r="E21" s="4">
        <v>1100</v>
      </c>
      <c r="F21" s="4">
        <f t="shared" si="0"/>
        <v>1620</v>
      </c>
      <c r="G21" s="4">
        <v>175</v>
      </c>
      <c r="H21" s="4">
        <v>0</v>
      </c>
      <c r="I21" s="4">
        <v>0</v>
      </c>
      <c r="J21" s="4">
        <v>600</v>
      </c>
      <c r="K21" s="4">
        <f t="shared" si="1"/>
        <v>775</v>
      </c>
      <c r="L21" s="6">
        <f t="shared" si="2"/>
        <v>0.4783950617283951</v>
      </c>
      <c r="M21" s="4" t="s">
        <v>10</v>
      </c>
    </row>
    <row r="22" spans="1:13" ht="12.75">
      <c r="A22" s="4" t="s">
        <v>16</v>
      </c>
      <c r="B22" s="4">
        <v>735</v>
      </c>
      <c r="C22" s="4">
        <v>0</v>
      </c>
      <c r="D22" s="4">
        <v>190</v>
      </c>
      <c r="E22" s="4">
        <v>0</v>
      </c>
      <c r="F22" s="4">
        <f t="shared" si="0"/>
        <v>925</v>
      </c>
      <c r="G22" s="4">
        <v>240</v>
      </c>
      <c r="H22" s="4">
        <v>0</v>
      </c>
      <c r="I22" s="4">
        <v>0</v>
      </c>
      <c r="J22" s="4">
        <v>0</v>
      </c>
      <c r="K22" s="4">
        <f t="shared" si="1"/>
        <v>240</v>
      </c>
      <c r="L22" s="6">
        <f t="shared" si="2"/>
        <v>0.2594594594594595</v>
      </c>
      <c r="M22" s="5" t="s">
        <v>28</v>
      </c>
    </row>
    <row r="23" spans="1:13" ht="40.5" customHeight="1">
      <c r="A23" s="4" t="s">
        <v>7</v>
      </c>
      <c r="B23" s="4">
        <v>0</v>
      </c>
      <c r="C23" s="4">
        <v>100</v>
      </c>
      <c r="D23" s="4">
        <v>0</v>
      </c>
      <c r="E23" s="4">
        <v>1300</v>
      </c>
      <c r="F23" s="4">
        <f t="shared" si="0"/>
        <v>1400</v>
      </c>
      <c r="G23" s="4">
        <v>0</v>
      </c>
      <c r="H23" s="4">
        <v>50</v>
      </c>
      <c r="I23" s="4">
        <v>0</v>
      </c>
      <c r="J23" s="4">
        <v>150</v>
      </c>
      <c r="K23" s="4">
        <f t="shared" si="1"/>
        <v>200</v>
      </c>
      <c r="L23" s="6">
        <f t="shared" si="2"/>
        <v>0.14285714285714285</v>
      </c>
      <c r="M23" s="5" t="s">
        <v>24</v>
      </c>
    </row>
    <row r="24" spans="1:13" ht="26.25">
      <c r="A24" s="4" t="s">
        <v>53</v>
      </c>
      <c r="B24" s="4">
        <v>0</v>
      </c>
      <c r="C24" s="4">
        <v>530</v>
      </c>
      <c r="D24" s="4">
        <v>0</v>
      </c>
      <c r="E24" s="4">
        <v>0</v>
      </c>
      <c r="F24" s="4">
        <f t="shared" si="0"/>
        <v>530</v>
      </c>
      <c r="G24" s="4">
        <v>0</v>
      </c>
      <c r="H24" s="4">
        <v>100</v>
      </c>
      <c r="I24" s="4">
        <v>0</v>
      </c>
      <c r="J24" s="4">
        <v>0</v>
      </c>
      <c r="K24" s="4">
        <f t="shared" si="1"/>
        <v>100</v>
      </c>
      <c r="L24" s="6">
        <f t="shared" si="2"/>
        <v>0.18867924528301888</v>
      </c>
      <c r="M24" s="5" t="s">
        <v>25</v>
      </c>
    </row>
    <row r="25" spans="1:13" ht="12.75">
      <c r="A25" s="4" t="s">
        <v>55</v>
      </c>
      <c r="B25" s="4">
        <v>0</v>
      </c>
      <c r="C25" s="4">
        <v>50</v>
      </c>
      <c r="D25" s="4">
        <v>30</v>
      </c>
      <c r="E25" s="4">
        <v>100</v>
      </c>
      <c r="F25" s="4">
        <f t="shared" si="0"/>
        <v>180</v>
      </c>
      <c r="G25" s="4">
        <v>0</v>
      </c>
      <c r="H25" s="4">
        <v>25</v>
      </c>
      <c r="I25" s="4">
        <v>0</v>
      </c>
      <c r="J25" s="4">
        <v>50</v>
      </c>
      <c r="K25" s="4">
        <f t="shared" si="1"/>
        <v>75</v>
      </c>
      <c r="L25" s="6">
        <f t="shared" si="2"/>
        <v>0.4166666666666667</v>
      </c>
      <c r="M25" s="5" t="s">
        <v>29</v>
      </c>
    </row>
    <row r="26" spans="1:13" ht="39">
      <c r="A26" s="4" t="s">
        <v>35</v>
      </c>
      <c r="B26" s="4">
        <v>500</v>
      </c>
      <c r="C26" s="4">
        <v>680</v>
      </c>
      <c r="D26" s="4">
        <v>0</v>
      </c>
      <c r="E26" s="4">
        <v>0</v>
      </c>
      <c r="F26" s="4">
        <f t="shared" si="0"/>
        <v>1180</v>
      </c>
      <c r="G26" s="4">
        <v>0</v>
      </c>
      <c r="H26" s="4">
        <v>70</v>
      </c>
      <c r="I26" s="4">
        <v>300</v>
      </c>
      <c r="J26" s="4">
        <v>0</v>
      </c>
      <c r="K26" s="4">
        <f t="shared" si="1"/>
        <v>370</v>
      </c>
      <c r="L26" s="6">
        <f t="shared" si="2"/>
        <v>0.3135593220338983</v>
      </c>
      <c r="M26" s="5" t="s">
        <v>18</v>
      </c>
    </row>
    <row r="27" spans="1:13" ht="12.75">
      <c r="A27" s="4" t="s">
        <v>51</v>
      </c>
      <c r="B27" s="4">
        <v>0</v>
      </c>
      <c r="C27" s="4">
        <v>0</v>
      </c>
      <c r="D27" s="4">
        <v>0</v>
      </c>
      <c r="E27" s="4">
        <v>210</v>
      </c>
      <c r="F27" s="4">
        <f t="shared" si="0"/>
        <v>210</v>
      </c>
      <c r="G27" s="4">
        <v>0</v>
      </c>
      <c r="H27" s="4">
        <v>0</v>
      </c>
      <c r="I27" s="4">
        <v>0</v>
      </c>
      <c r="J27" s="4">
        <v>0</v>
      </c>
      <c r="K27" s="4">
        <f t="shared" si="1"/>
        <v>0</v>
      </c>
      <c r="L27" s="6">
        <f t="shared" si="2"/>
        <v>0</v>
      </c>
      <c r="M27" s="4" t="s">
        <v>40</v>
      </c>
    </row>
    <row r="28" spans="1:13" ht="51" customHeight="1">
      <c r="A28" s="5" t="s">
        <v>9</v>
      </c>
      <c r="B28" s="4">
        <v>70</v>
      </c>
      <c r="C28" s="4">
        <v>40</v>
      </c>
      <c r="D28" s="4">
        <v>50</v>
      </c>
      <c r="E28" s="4">
        <v>1500</v>
      </c>
      <c r="F28" s="4">
        <f t="shared" si="0"/>
        <v>1660</v>
      </c>
      <c r="G28" s="4">
        <v>0</v>
      </c>
      <c r="H28" s="4">
        <v>40</v>
      </c>
      <c r="I28" s="4">
        <v>0</v>
      </c>
      <c r="J28" s="4">
        <f>(((150+310)+150)+50)+350</f>
        <v>1010</v>
      </c>
      <c r="K28" s="4">
        <f t="shared" si="1"/>
        <v>1050</v>
      </c>
      <c r="L28" s="6">
        <f t="shared" si="2"/>
        <v>0.6325301204819277</v>
      </c>
      <c r="M28" s="4" t="s">
        <v>44</v>
      </c>
    </row>
    <row r="29" ht="12.75">
      <c r="L29" s="3"/>
    </row>
    <row r="30" spans="1:12" ht="12.75">
      <c r="A30" s="2" t="s">
        <v>15</v>
      </c>
      <c r="B30" s="1"/>
      <c r="C30" s="1"/>
      <c r="D30" s="1"/>
      <c r="E30" s="1"/>
      <c r="F30" s="1">
        <f>SUM(F4:F27)</f>
        <v>24762</v>
      </c>
      <c r="G30" s="1"/>
      <c r="H30" s="1"/>
      <c r="I30" s="1"/>
      <c r="J30" s="1"/>
      <c r="K30" s="1">
        <f>SUM(K4:K27)</f>
        <v>10937</v>
      </c>
      <c r="L30" s="3">
        <f>K30/F30</f>
        <v>0.44168483967369354</v>
      </c>
    </row>
  </sheetData>
  <sheetProtection/>
  <mergeCells count="3">
    <mergeCell ref="B2:F2"/>
    <mergeCell ref="G2:K2"/>
    <mergeCell ref="B1:L1"/>
  </mergeCells>
  <printOptions/>
  <pageMargins left="0.75" right="0.75" top="1" bottom="1" header="0.5" footer="0.5"/>
  <pageSetup horizontalDpi="300" verticalDpi="300" orientation="landscape" paperSize="9" scale="90" r:id="rId1"/>
  <colBreaks count="1" manualBreakCount="1">
    <brk id="12"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Kongoletos, John</dc:creator>
  <cp:keywords/>
  <dc:description/>
  <cp:lastModifiedBy>John</cp:lastModifiedBy>
  <cp:lastPrinted>2012-10-06T23:01:41Z</cp:lastPrinted>
  <dcterms:created xsi:type="dcterms:W3CDTF">2012-10-06T22:12:56Z</dcterms:created>
  <dcterms:modified xsi:type="dcterms:W3CDTF">2012-10-06T23:10:34Z</dcterms:modified>
  <cp:category/>
  <cp:version/>
  <cp:contentType/>
  <cp:contentStatus/>
</cp:coreProperties>
</file>