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56" windowWidth="22704" windowHeight="11304" activeTab="0"/>
  </bookViews>
  <sheets>
    <sheet name="Appeals" sheetId="1" r:id="rId1"/>
  </sheets>
  <definedNames>
    <definedName name="_xlnm.Print_Titles" localSheetId="0">'Appeals'!$A:$A,'Appeals'!$1:$2</definedName>
  </definedNames>
  <calcPr fullCalcOnLoad="1"/>
</workbook>
</file>

<file path=xl/sharedStrings.xml><?xml version="1.0" encoding="utf-8"?>
<sst xmlns="http://schemas.openxmlformats.org/spreadsheetml/2006/main" count="70" uniqueCount="60">
  <si>
    <t>Requests</t>
  </si>
  <si>
    <t>Group</t>
  </si>
  <si>
    <t>Operations</t>
  </si>
  <si>
    <t>Publicity &amp; Printing</t>
  </si>
  <si>
    <t>Capital</t>
  </si>
  <si>
    <t>Events</t>
  </si>
  <si>
    <t>Total Requests</t>
  </si>
  <si>
    <t>Percentage</t>
  </si>
  <si>
    <t>Notes</t>
  </si>
  <si>
    <t>Black Women's Alliance</t>
  </si>
  <si>
    <t>Campus Crusade for Christ</t>
  </si>
  <si>
    <t>Caving Club, MIT</t>
  </si>
  <si>
    <t>Chinese Students Club</t>
  </si>
  <si>
    <t>Hillel</t>
  </si>
  <si>
    <t>Komaza</t>
  </si>
  <si>
    <t>Live Music Connection</t>
  </si>
  <si>
    <t>Mes Latino</t>
  </si>
  <si>
    <t>mitBEEF</t>
  </si>
  <si>
    <t>Full funding.</t>
  </si>
  <si>
    <t>Palestine@MIT</t>
  </si>
  <si>
    <t>Rune</t>
  </si>
  <si>
    <t>South Asian American Students</t>
  </si>
  <si>
    <t>Starleague</t>
  </si>
  <si>
    <t>Toons</t>
  </si>
  <si>
    <t>Vegan and Vegetarian Society</t>
  </si>
  <si>
    <t>Campus HOPE</t>
  </si>
  <si>
    <t>Amnesty International, MIT</t>
  </si>
  <si>
    <t>BrainTrust</t>
  </si>
  <si>
    <t>Full funding; please look into more sustainable ways of funding capital for the future</t>
  </si>
  <si>
    <t>Chess Club, MIT</t>
  </si>
  <si>
    <t>Ethiopian-Eritrean Students Association</t>
  </si>
  <si>
    <t>Already received CPW cap of $750, see notes from orignal allocations about off-campus events.</t>
  </si>
  <si>
    <t>Laboratory for Chocolate Science</t>
  </si>
  <si>
    <t>Full Funding.</t>
  </si>
  <si>
    <t>Musical Theatre Guild</t>
  </si>
  <si>
    <t>Secular Society of MIT</t>
  </si>
  <si>
    <t>Full funding at updated budget totals.</t>
  </si>
  <si>
    <t>Already funded CSC mixer; otherwise, full funding.</t>
  </si>
  <si>
    <t>Cannot fund giveaways.</t>
  </si>
  <si>
    <t>Voo Doo</t>
  </si>
  <si>
    <t>Undergraduate Research Journal, MIT</t>
  </si>
  <si>
    <t>Operations food capped at 300/cycle, otherwise full.</t>
  </si>
  <si>
    <t>Paksmit</t>
  </si>
  <si>
    <t>Cannot fund graduation stoles (giveaways)</t>
  </si>
  <si>
    <t>Publicity cut to 20/event. Otherwise, full funding.</t>
  </si>
  <si>
    <t>No funding for sunglasses (giveaway); negative account balance explanation OK.</t>
  </si>
  <si>
    <t>Cap on CPW funding was reached on original allocation; reimburse for any events up to a total of 750; no funding for giveaways; no additional funding beyond last time.</t>
  </si>
  <si>
    <t>No ASA confirmation of space for capital; $40 for publicity for posters; every group gets free Infinite Display time (no funding for Infinite Display); $140 is too much publicity spending for event of this size.</t>
  </si>
  <si>
    <t>Only spent $17 on CPW event, full funding otherwise.</t>
  </si>
  <si>
    <t>Publicity cut in half. Half funding for 10yr anniversary dinner--could cut unnecessary expenses like mailing invitations. Please improve quality of defense in the future.</t>
  </si>
  <si>
    <t>No funding per group's request.</t>
  </si>
  <si>
    <t>Full funding, please ensure rights are acquired for production.</t>
  </si>
  <si>
    <t>Full funding with contingent on fulfillment of requirements from Finboard.</t>
  </si>
  <si>
    <t>Group has been suspended. Need to list funding account, not main account.</t>
  </si>
  <si>
    <t>No defense given.</t>
  </si>
  <si>
    <t>Total Requests:</t>
  </si>
  <si>
    <t>UA Finboard - Appeals Allocations - Spring 2013</t>
  </si>
  <si>
    <t>Allocations</t>
  </si>
  <si>
    <t>Total Allocation</t>
  </si>
  <si>
    <t>Total Allocations: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</si>
</sst>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  <xf numFmtId="10" fontId="0" fillId="0" borderId="16" xfId="0" applyNumberFormat="1" applyFill="1" applyBorder="1" applyAlignment="1">
      <alignment wrapText="1"/>
    </xf>
    <xf numFmtId="10" fontId="0" fillId="0" borderId="17" xfId="0" applyNumberFormat="1" applyFill="1" applyBorder="1" applyAlignment="1">
      <alignment wrapText="1"/>
    </xf>
    <xf numFmtId="44" fontId="0" fillId="0" borderId="0" xfId="44" applyAlignment="1">
      <alignment wrapText="1"/>
    </xf>
    <xf numFmtId="0" fontId="19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3" sqref="C43"/>
    </sheetView>
  </sheetViews>
  <sheetFormatPr defaultColWidth="17.140625" defaultRowHeight="12.75" customHeight="1"/>
  <cols>
    <col min="1" max="1" width="49.421875" style="0" customWidth="1"/>
    <col min="2" max="2" width="9.7109375" style="0" bestFit="1" customWidth="1"/>
    <col min="3" max="3" width="16.57421875" style="0" bestFit="1" customWidth="1"/>
    <col min="4" max="4" width="7.57421875" style="0" bestFit="1" customWidth="1"/>
    <col min="5" max="5" width="8.57421875" style="0" bestFit="1" customWidth="1"/>
    <col min="6" max="6" width="12.7109375" style="0" bestFit="1" customWidth="1"/>
    <col min="7" max="7" width="9.7109375" style="0" bestFit="1" customWidth="1"/>
    <col min="8" max="8" width="16.57421875" style="0" bestFit="1" customWidth="1"/>
    <col min="9" max="10" width="7.57421875" style="0" bestFit="1" customWidth="1"/>
    <col min="11" max="11" width="19.7109375" style="0" customWidth="1"/>
    <col min="12" max="12" width="10.28125" style="0" bestFit="1" customWidth="1"/>
    <col min="13" max="13" width="80.28125" style="0" customWidth="1"/>
    <col min="14" max="14" width="1.57421875" style="0" customWidth="1"/>
    <col min="15" max="15" width="1.1484375" style="0" customWidth="1"/>
    <col min="16" max="16" width="3.28125" style="0" customWidth="1"/>
    <col min="17" max="17" width="1.57421875" style="0" customWidth="1"/>
    <col min="18" max="18" width="2.7109375" style="0" customWidth="1"/>
  </cols>
  <sheetData>
    <row r="1" spans="1:12" ht="12.75">
      <c r="A1" s="14" t="s">
        <v>56</v>
      </c>
      <c r="B1" s="15" t="s">
        <v>0</v>
      </c>
      <c r="C1" s="15"/>
      <c r="D1" s="15"/>
      <c r="E1" s="15"/>
      <c r="F1" s="16"/>
      <c r="G1" s="17" t="s">
        <v>57</v>
      </c>
      <c r="H1" s="17"/>
      <c r="I1" s="17"/>
      <c r="J1" s="17"/>
      <c r="K1" s="17"/>
      <c r="L1" s="9"/>
    </row>
    <row r="2" spans="1:13" ht="12.75" customHeight="1">
      <c r="A2" s="1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t="s">
        <v>2</v>
      </c>
      <c r="H2" t="s">
        <v>3</v>
      </c>
      <c r="I2" t="s">
        <v>4</v>
      </c>
      <c r="J2" t="s">
        <v>5</v>
      </c>
      <c r="K2" s="1" t="s">
        <v>58</v>
      </c>
      <c r="L2" s="10" t="s">
        <v>7</v>
      </c>
      <c r="M2" s="1" t="s">
        <v>8</v>
      </c>
    </row>
    <row r="3" spans="1:13" s="3" customFormat="1" ht="21" customHeight="1">
      <c r="A3" s="3" t="s">
        <v>26</v>
      </c>
      <c r="B3" s="3">
        <v>0</v>
      </c>
      <c r="C3" s="3">
        <v>150</v>
      </c>
      <c r="D3" s="3">
        <v>0</v>
      </c>
      <c r="E3" s="3">
        <v>860</v>
      </c>
      <c r="F3" s="7">
        <f aca="true" t="shared" si="0" ref="F3:F8">SUM(B3:E3)</f>
        <v>1010</v>
      </c>
      <c r="G3" s="3">
        <v>0</v>
      </c>
      <c r="H3" s="3">
        <v>60</v>
      </c>
      <c r="I3" s="3">
        <v>0</v>
      </c>
      <c r="J3" s="3">
        <v>800</v>
      </c>
      <c r="K3" s="3">
        <f>SUM(G3:J3)</f>
        <v>860</v>
      </c>
      <c r="L3" s="11">
        <f aca="true" t="shared" si="1" ref="L3:L8">K3/F3</f>
        <v>0.8514851485148515</v>
      </c>
      <c r="M3" s="3" t="s">
        <v>44</v>
      </c>
    </row>
    <row r="4" spans="1:13" s="4" customFormat="1" ht="18.75" customHeight="1">
      <c r="A4" s="4" t="s">
        <v>9</v>
      </c>
      <c r="B4" s="4">
        <v>0</v>
      </c>
      <c r="C4" s="4">
        <v>190</v>
      </c>
      <c r="D4" s="4">
        <v>0</v>
      </c>
      <c r="E4" s="4">
        <v>1250</v>
      </c>
      <c r="F4" s="8">
        <f t="shared" si="0"/>
        <v>1440</v>
      </c>
      <c r="G4" s="4">
        <v>0</v>
      </c>
      <c r="H4" s="4">
        <v>140</v>
      </c>
      <c r="I4" s="4">
        <v>0</v>
      </c>
      <c r="J4" s="4">
        <v>1250</v>
      </c>
      <c r="K4" s="4">
        <f>SUM(G4:J4)</f>
        <v>1390</v>
      </c>
      <c r="L4" s="12">
        <f t="shared" si="1"/>
        <v>0.9652777777777778</v>
      </c>
      <c r="M4" s="4" t="s">
        <v>45</v>
      </c>
    </row>
    <row r="5" spans="1:13" s="4" customFormat="1" ht="20.25" customHeight="1">
      <c r="A5" s="4" t="s">
        <v>27</v>
      </c>
      <c r="B5" s="4">
        <v>0</v>
      </c>
      <c r="C5" s="4">
        <v>89</v>
      </c>
      <c r="D5" s="4">
        <v>0</v>
      </c>
      <c r="E5" s="4">
        <v>295</v>
      </c>
      <c r="F5" s="8">
        <f t="shared" si="0"/>
        <v>384</v>
      </c>
      <c r="G5" s="4">
        <v>0</v>
      </c>
      <c r="H5" s="4">
        <v>89</v>
      </c>
      <c r="I5" s="4">
        <v>0</v>
      </c>
      <c r="J5" s="4">
        <v>295</v>
      </c>
      <c r="K5" s="4">
        <f>SUM(G5:J5)</f>
        <v>384</v>
      </c>
      <c r="L5" s="12">
        <f t="shared" si="1"/>
        <v>1</v>
      </c>
      <c r="M5" s="4" t="s">
        <v>18</v>
      </c>
    </row>
    <row r="6" spans="1:13" s="4" customFormat="1" ht="21" customHeight="1">
      <c r="A6" s="4" t="s">
        <v>11</v>
      </c>
      <c r="B6" s="4">
        <v>30</v>
      </c>
      <c r="C6" s="4">
        <v>30</v>
      </c>
      <c r="D6" s="4">
        <v>760</v>
      </c>
      <c r="E6" s="4">
        <v>500</v>
      </c>
      <c r="F6" s="8">
        <f t="shared" si="0"/>
        <v>1320</v>
      </c>
      <c r="G6" s="4">
        <v>30</v>
      </c>
      <c r="H6" s="4">
        <v>30</v>
      </c>
      <c r="I6" s="4">
        <v>760</v>
      </c>
      <c r="J6" s="4">
        <v>500</v>
      </c>
      <c r="K6" s="4">
        <f>SUM(G6:J6)</f>
        <v>1320</v>
      </c>
      <c r="L6" s="12">
        <f t="shared" si="1"/>
        <v>1</v>
      </c>
      <c r="M6" s="4" t="s">
        <v>28</v>
      </c>
    </row>
    <row r="7" spans="1:13" s="4" customFormat="1" ht="36" customHeight="1">
      <c r="A7" s="4" t="s">
        <v>10</v>
      </c>
      <c r="B7" s="4">
        <v>0</v>
      </c>
      <c r="C7" s="4">
        <v>155</v>
      </c>
      <c r="D7" s="4">
        <v>90</v>
      </c>
      <c r="E7" s="4">
        <v>1330</v>
      </c>
      <c r="F7" s="8">
        <f t="shared" si="0"/>
        <v>1575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12">
        <f t="shared" si="1"/>
        <v>0</v>
      </c>
      <c r="M7" s="4" t="s">
        <v>46</v>
      </c>
    </row>
    <row r="8" spans="1:13" s="4" customFormat="1" ht="47.25" customHeight="1">
      <c r="A8" s="4" t="s">
        <v>25</v>
      </c>
      <c r="B8" s="4">
        <v>0</v>
      </c>
      <c r="C8" s="4">
        <v>140</v>
      </c>
      <c r="D8" s="4">
        <v>78</v>
      </c>
      <c r="E8" s="4">
        <v>228</v>
      </c>
      <c r="F8" s="8">
        <f t="shared" si="0"/>
        <v>446</v>
      </c>
      <c r="G8" s="4">
        <v>0</v>
      </c>
      <c r="H8" s="4">
        <v>40</v>
      </c>
      <c r="I8" s="4">
        <v>0</v>
      </c>
      <c r="J8" s="4">
        <v>228</v>
      </c>
      <c r="K8" s="4">
        <f>SUM(G8:J8)</f>
        <v>268</v>
      </c>
      <c r="L8" s="12">
        <f t="shared" si="1"/>
        <v>0.600896860986547</v>
      </c>
      <c r="M8" s="4" t="s">
        <v>47</v>
      </c>
    </row>
    <row r="9" spans="1:13" s="4" customFormat="1" ht="18.75" customHeight="1">
      <c r="A9" s="4" t="s">
        <v>29</v>
      </c>
      <c r="B9" s="4">
        <v>470</v>
      </c>
      <c r="C9" s="4">
        <v>80</v>
      </c>
      <c r="D9" s="4">
        <v>185</v>
      </c>
      <c r="E9" s="4">
        <v>170</v>
      </c>
      <c r="F9" s="8">
        <v>905</v>
      </c>
      <c r="G9" s="4">
        <v>470</v>
      </c>
      <c r="H9" s="4">
        <v>80</v>
      </c>
      <c r="I9" s="4">
        <v>185</v>
      </c>
      <c r="J9" s="4">
        <v>170</v>
      </c>
      <c r="K9" s="4">
        <v>905</v>
      </c>
      <c r="L9" s="12">
        <v>1</v>
      </c>
      <c r="M9" s="4" t="s">
        <v>18</v>
      </c>
    </row>
    <row r="10" spans="1:13" s="4" customFormat="1" ht="21.75" customHeight="1">
      <c r="A10" s="4" t="s">
        <v>12</v>
      </c>
      <c r="B10" s="4">
        <v>101.34</v>
      </c>
      <c r="C10" s="4">
        <v>140</v>
      </c>
      <c r="D10" s="4">
        <v>135.96</v>
      </c>
      <c r="E10" s="4">
        <v>1323.74</v>
      </c>
      <c r="F10" s="8">
        <v>1701.04</v>
      </c>
      <c r="G10" s="4">
        <v>101.34</v>
      </c>
      <c r="H10" s="4">
        <v>140</v>
      </c>
      <c r="I10" s="4">
        <v>135.96</v>
      </c>
      <c r="J10" s="4">
        <v>1323.74</v>
      </c>
      <c r="K10" s="4">
        <v>1701.04</v>
      </c>
      <c r="L10" s="12">
        <v>1</v>
      </c>
      <c r="M10" s="4" t="s">
        <v>18</v>
      </c>
    </row>
    <row r="11" spans="1:13" s="4" customFormat="1" ht="33" customHeight="1">
      <c r="A11" s="4" t="s">
        <v>30</v>
      </c>
      <c r="B11" s="4">
        <v>0</v>
      </c>
      <c r="C11" s="4">
        <v>0</v>
      </c>
      <c r="D11" s="4">
        <v>0</v>
      </c>
      <c r="E11" s="4">
        <v>180</v>
      </c>
      <c r="F11" s="8">
        <f aca="true" t="shared" si="2" ref="F11:F23">SUM(B11:E11)</f>
        <v>180</v>
      </c>
      <c r="G11" s="4">
        <v>0</v>
      </c>
      <c r="H11" s="4">
        <v>0</v>
      </c>
      <c r="I11" s="4">
        <v>0</v>
      </c>
      <c r="J11" s="4">
        <v>180</v>
      </c>
      <c r="K11" s="4">
        <f aca="true" t="shared" si="3" ref="K11:K23">SUM(G11:J11)</f>
        <v>180</v>
      </c>
      <c r="L11" s="12">
        <f aca="true" t="shared" si="4" ref="L11:L28">K11/F11</f>
        <v>1</v>
      </c>
      <c r="M11" s="4" t="s">
        <v>18</v>
      </c>
    </row>
    <row r="12" spans="1:13" s="4" customFormat="1" ht="33" customHeight="1">
      <c r="A12" s="4" t="s">
        <v>13</v>
      </c>
      <c r="B12" s="4">
        <v>0</v>
      </c>
      <c r="C12" s="4">
        <v>0</v>
      </c>
      <c r="D12" s="4">
        <v>0</v>
      </c>
      <c r="E12" s="4">
        <v>250</v>
      </c>
      <c r="F12" s="8">
        <f t="shared" si="2"/>
        <v>250</v>
      </c>
      <c r="G12" s="4">
        <v>0</v>
      </c>
      <c r="H12" s="4">
        <v>0</v>
      </c>
      <c r="I12" s="4">
        <v>0</v>
      </c>
      <c r="J12" s="4">
        <v>0</v>
      </c>
      <c r="K12" s="4">
        <f t="shared" si="3"/>
        <v>0</v>
      </c>
      <c r="L12" s="12">
        <f t="shared" si="4"/>
        <v>0</v>
      </c>
      <c r="M12" s="4" t="s">
        <v>31</v>
      </c>
    </row>
    <row r="13" spans="1:13" s="4" customFormat="1" ht="19.5" customHeight="1">
      <c r="A13" s="4" t="s">
        <v>14</v>
      </c>
      <c r="B13" s="4">
        <v>2350</v>
      </c>
      <c r="C13" s="4">
        <v>30</v>
      </c>
      <c r="D13" s="4">
        <v>0</v>
      </c>
      <c r="E13" s="4">
        <v>200</v>
      </c>
      <c r="F13" s="8">
        <f t="shared" si="2"/>
        <v>2580</v>
      </c>
      <c r="G13" s="4">
        <v>2350</v>
      </c>
      <c r="H13" s="4">
        <v>30</v>
      </c>
      <c r="I13" s="4">
        <v>0</v>
      </c>
      <c r="J13" s="4">
        <v>200</v>
      </c>
      <c r="K13" s="4">
        <f t="shared" si="3"/>
        <v>2580</v>
      </c>
      <c r="L13" s="12">
        <f t="shared" si="4"/>
        <v>1</v>
      </c>
      <c r="M13" s="4" t="s">
        <v>18</v>
      </c>
    </row>
    <row r="14" spans="1:13" s="4" customFormat="1" ht="18" customHeight="1">
      <c r="A14" s="4" t="s">
        <v>32</v>
      </c>
      <c r="B14" s="4">
        <v>0</v>
      </c>
      <c r="C14" s="4">
        <v>0</v>
      </c>
      <c r="D14" s="4">
        <v>0</v>
      </c>
      <c r="E14" s="4">
        <v>200</v>
      </c>
      <c r="F14" s="8">
        <f t="shared" si="2"/>
        <v>200</v>
      </c>
      <c r="G14" s="4">
        <v>0</v>
      </c>
      <c r="H14" s="4">
        <v>0</v>
      </c>
      <c r="I14" s="4">
        <v>0</v>
      </c>
      <c r="J14" s="4">
        <v>117</v>
      </c>
      <c r="K14" s="4">
        <f t="shared" si="3"/>
        <v>117</v>
      </c>
      <c r="L14" s="12">
        <f t="shared" si="4"/>
        <v>0.585</v>
      </c>
      <c r="M14" s="4" t="s">
        <v>48</v>
      </c>
    </row>
    <row r="15" spans="1:13" s="4" customFormat="1" ht="20.25" customHeight="1">
      <c r="A15" s="4" t="s">
        <v>15</v>
      </c>
      <c r="B15" s="4">
        <v>0</v>
      </c>
      <c r="C15" s="4">
        <v>0</v>
      </c>
      <c r="D15" s="4">
        <v>150</v>
      </c>
      <c r="E15" s="4">
        <v>650</v>
      </c>
      <c r="F15" s="8">
        <f t="shared" si="2"/>
        <v>800</v>
      </c>
      <c r="G15" s="4">
        <v>0</v>
      </c>
      <c r="H15" s="4">
        <v>0</v>
      </c>
      <c r="I15" s="4">
        <v>150</v>
      </c>
      <c r="J15" s="4">
        <v>650</v>
      </c>
      <c r="K15" s="4">
        <f t="shared" si="3"/>
        <v>800</v>
      </c>
      <c r="L15" s="12">
        <f t="shared" si="4"/>
        <v>1</v>
      </c>
      <c r="M15" s="4" t="s">
        <v>33</v>
      </c>
    </row>
    <row r="16" spans="1:13" s="4" customFormat="1" ht="30" customHeight="1">
      <c r="A16" s="4" t="s">
        <v>16</v>
      </c>
      <c r="B16" s="4">
        <v>250</v>
      </c>
      <c r="C16" s="4">
        <v>135</v>
      </c>
      <c r="D16" s="4">
        <v>0</v>
      </c>
      <c r="E16" s="4">
        <v>1455</v>
      </c>
      <c r="F16" s="8">
        <f t="shared" si="2"/>
        <v>1840</v>
      </c>
      <c r="G16" s="4">
        <v>250</v>
      </c>
      <c r="H16" s="4">
        <v>70</v>
      </c>
      <c r="I16" s="4">
        <v>0</v>
      </c>
      <c r="J16" s="4">
        <f>955+250</f>
        <v>1205</v>
      </c>
      <c r="K16" s="4">
        <f t="shared" si="3"/>
        <v>1525</v>
      </c>
      <c r="L16" s="12">
        <f t="shared" si="4"/>
        <v>0.8288043478260869</v>
      </c>
      <c r="M16" s="4" t="s">
        <v>49</v>
      </c>
    </row>
    <row r="17" spans="1:13" s="4" customFormat="1" ht="18" customHeight="1">
      <c r="A17" s="4" t="s">
        <v>17</v>
      </c>
      <c r="B17" s="4">
        <v>0</v>
      </c>
      <c r="C17" s="4">
        <v>0</v>
      </c>
      <c r="D17" s="4">
        <v>0</v>
      </c>
      <c r="E17" s="4">
        <v>100</v>
      </c>
      <c r="F17" s="8">
        <f t="shared" si="2"/>
        <v>100</v>
      </c>
      <c r="G17" s="4">
        <v>0</v>
      </c>
      <c r="H17" s="4">
        <v>0</v>
      </c>
      <c r="I17" s="4">
        <v>0</v>
      </c>
      <c r="J17" s="4">
        <v>0</v>
      </c>
      <c r="K17" s="4">
        <f t="shared" si="3"/>
        <v>0</v>
      </c>
      <c r="L17" s="12">
        <f t="shared" si="4"/>
        <v>0</v>
      </c>
      <c r="M17" s="4" t="s">
        <v>50</v>
      </c>
    </row>
    <row r="18" spans="1:13" s="4" customFormat="1" ht="18" customHeight="1">
      <c r="A18" s="4" t="s">
        <v>34</v>
      </c>
      <c r="B18" s="4">
        <v>0</v>
      </c>
      <c r="C18" s="4">
        <v>100</v>
      </c>
      <c r="D18" s="4">
        <v>150</v>
      </c>
      <c r="E18" s="4">
        <v>772</v>
      </c>
      <c r="F18" s="8">
        <f t="shared" si="2"/>
        <v>1022</v>
      </c>
      <c r="G18" s="4">
        <v>0</v>
      </c>
      <c r="H18" s="4">
        <v>100</v>
      </c>
      <c r="I18" s="4">
        <v>150</v>
      </c>
      <c r="J18" s="4">
        <v>772</v>
      </c>
      <c r="K18" s="4">
        <f t="shared" si="3"/>
        <v>1022</v>
      </c>
      <c r="L18" s="12">
        <f t="shared" si="4"/>
        <v>1</v>
      </c>
      <c r="M18" s="4" t="s">
        <v>51</v>
      </c>
    </row>
    <row r="19" spans="1:13" s="4" customFormat="1" ht="18" customHeight="1">
      <c r="A19" s="4" t="s">
        <v>35</v>
      </c>
      <c r="B19" s="4">
        <v>60</v>
      </c>
      <c r="C19" s="4">
        <v>75</v>
      </c>
      <c r="D19" s="4">
        <v>0</v>
      </c>
      <c r="E19" s="4">
        <v>270</v>
      </c>
      <c r="F19" s="8">
        <f t="shared" si="2"/>
        <v>405</v>
      </c>
      <c r="G19" s="4">
        <v>60</v>
      </c>
      <c r="H19" s="4">
        <v>75</v>
      </c>
      <c r="I19" s="4">
        <v>0</v>
      </c>
      <c r="J19" s="4">
        <v>270</v>
      </c>
      <c r="K19" s="4">
        <f t="shared" si="3"/>
        <v>405</v>
      </c>
      <c r="L19" s="12">
        <f t="shared" si="4"/>
        <v>1</v>
      </c>
      <c r="M19" s="4" t="s">
        <v>36</v>
      </c>
    </row>
    <row r="20" spans="1:13" s="4" customFormat="1" ht="18.75" customHeight="1">
      <c r="A20" s="4" t="s">
        <v>20</v>
      </c>
      <c r="B20" s="4">
        <v>0</v>
      </c>
      <c r="C20" s="4">
        <v>1500</v>
      </c>
      <c r="D20" s="4">
        <v>0</v>
      </c>
      <c r="E20" s="4">
        <v>0</v>
      </c>
      <c r="F20" s="8">
        <f t="shared" si="2"/>
        <v>1500</v>
      </c>
      <c r="G20" s="4">
        <v>0</v>
      </c>
      <c r="H20" s="4">
        <v>1500</v>
      </c>
      <c r="I20" s="4">
        <v>0</v>
      </c>
      <c r="J20" s="4">
        <v>0</v>
      </c>
      <c r="K20" s="4">
        <f t="shared" si="3"/>
        <v>1500</v>
      </c>
      <c r="L20" s="12">
        <f t="shared" si="4"/>
        <v>1</v>
      </c>
      <c r="M20" s="4" t="s">
        <v>18</v>
      </c>
    </row>
    <row r="21" spans="1:13" s="4" customFormat="1" ht="20.25" customHeight="1">
      <c r="A21" s="4" t="s">
        <v>21</v>
      </c>
      <c r="B21" s="4">
        <v>0</v>
      </c>
      <c r="C21" s="4">
        <v>0</v>
      </c>
      <c r="D21" s="4">
        <v>0</v>
      </c>
      <c r="E21" s="4">
        <v>1450</v>
      </c>
      <c r="F21" s="8">
        <f t="shared" si="2"/>
        <v>1450</v>
      </c>
      <c r="G21" s="4">
        <v>0</v>
      </c>
      <c r="H21" s="4">
        <v>0</v>
      </c>
      <c r="I21" s="4">
        <v>0</v>
      </c>
      <c r="J21" s="4">
        <v>1250</v>
      </c>
      <c r="K21" s="4">
        <f t="shared" si="3"/>
        <v>1250</v>
      </c>
      <c r="L21" s="12">
        <f t="shared" si="4"/>
        <v>0.8620689655172413</v>
      </c>
      <c r="M21" s="4" t="s">
        <v>37</v>
      </c>
    </row>
    <row r="22" spans="1:13" s="4" customFormat="1" ht="21" customHeight="1">
      <c r="A22" s="4" t="s">
        <v>23</v>
      </c>
      <c r="B22" s="4">
        <v>0</v>
      </c>
      <c r="C22" s="4">
        <v>200</v>
      </c>
      <c r="D22" s="4">
        <v>0</v>
      </c>
      <c r="E22" s="4">
        <v>0</v>
      </c>
      <c r="F22" s="8">
        <f t="shared" si="2"/>
        <v>200</v>
      </c>
      <c r="G22" s="4">
        <v>0</v>
      </c>
      <c r="H22" s="4">
        <v>0</v>
      </c>
      <c r="I22" s="4">
        <v>0</v>
      </c>
      <c r="J22" s="4">
        <v>0</v>
      </c>
      <c r="K22" s="4">
        <f t="shared" si="3"/>
        <v>0</v>
      </c>
      <c r="L22" s="12">
        <f t="shared" si="4"/>
        <v>0</v>
      </c>
      <c r="M22" s="4" t="s">
        <v>38</v>
      </c>
    </row>
    <row r="23" spans="1:13" s="4" customFormat="1" ht="18.75" customHeight="1">
      <c r="A23" s="4" t="s">
        <v>39</v>
      </c>
      <c r="B23" s="4">
        <v>1900</v>
      </c>
      <c r="C23" s="4">
        <v>0</v>
      </c>
      <c r="D23" s="4">
        <v>0</v>
      </c>
      <c r="E23" s="4">
        <v>0</v>
      </c>
      <c r="F23" s="8">
        <f t="shared" si="2"/>
        <v>1900</v>
      </c>
      <c r="G23" s="4">
        <v>1900</v>
      </c>
      <c r="H23" s="4">
        <v>0</v>
      </c>
      <c r="I23" s="4">
        <v>0</v>
      </c>
      <c r="J23" s="4">
        <v>0</v>
      </c>
      <c r="K23" s="4">
        <f t="shared" si="3"/>
        <v>1900</v>
      </c>
      <c r="L23" s="12">
        <f t="shared" si="4"/>
        <v>1</v>
      </c>
      <c r="M23" s="4" t="s">
        <v>52</v>
      </c>
    </row>
    <row r="24" spans="1:13" s="4" customFormat="1" ht="18.75" customHeight="1">
      <c r="A24" s="4" t="s">
        <v>40</v>
      </c>
      <c r="B24" s="4">
        <v>0</v>
      </c>
      <c r="C24" s="4">
        <v>50</v>
      </c>
      <c r="D24" s="4">
        <v>0</v>
      </c>
      <c r="E24" s="4">
        <v>0</v>
      </c>
      <c r="F24" s="8">
        <f>SUM(C24:E24)</f>
        <v>50</v>
      </c>
      <c r="G24" s="4">
        <v>0</v>
      </c>
      <c r="H24" s="4">
        <v>50</v>
      </c>
      <c r="I24" s="4">
        <v>0</v>
      </c>
      <c r="J24" s="4">
        <v>0</v>
      </c>
      <c r="K24" s="4">
        <v>0</v>
      </c>
      <c r="L24" s="12">
        <f t="shared" si="4"/>
        <v>0</v>
      </c>
      <c r="M24" s="4" t="s">
        <v>38</v>
      </c>
    </row>
    <row r="25" spans="1:13" s="4" customFormat="1" ht="21" customHeight="1">
      <c r="A25" s="4" t="s">
        <v>24</v>
      </c>
      <c r="B25" s="4">
        <v>0</v>
      </c>
      <c r="C25" s="4">
        <v>150</v>
      </c>
      <c r="D25" s="4">
        <v>0</v>
      </c>
      <c r="E25" s="4">
        <v>2000</v>
      </c>
      <c r="F25" s="8">
        <f>SUM(B25:E25)</f>
        <v>2150</v>
      </c>
      <c r="G25" s="4">
        <v>0</v>
      </c>
      <c r="H25" s="4">
        <v>0</v>
      </c>
      <c r="I25" s="4">
        <v>0</v>
      </c>
      <c r="J25" s="4">
        <v>0</v>
      </c>
      <c r="K25" s="4">
        <f>SUM(G25:J25)</f>
        <v>0</v>
      </c>
      <c r="L25" s="12">
        <f t="shared" si="4"/>
        <v>0</v>
      </c>
      <c r="M25" s="4" t="s">
        <v>53</v>
      </c>
    </row>
    <row r="26" spans="1:13" s="4" customFormat="1" ht="21" customHeight="1">
      <c r="A26" s="4" t="s">
        <v>22</v>
      </c>
      <c r="B26" s="4">
        <v>600</v>
      </c>
      <c r="C26" s="4">
        <v>50</v>
      </c>
      <c r="D26" s="4">
        <v>120</v>
      </c>
      <c r="E26" s="4">
        <v>0</v>
      </c>
      <c r="F26" s="8">
        <f>SUM(B26:E26)</f>
        <v>770</v>
      </c>
      <c r="G26" s="4">
        <v>300</v>
      </c>
      <c r="H26" s="4">
        <v>50</v>
      </c>
      <c r="I26" s="4">
        <v>120</v>
      </c>
      <c r="J26" s="4">
        <v>0</v>
      </c>
      <c r="K26" s="4">
        <f>SUM(G26:J26)</f>
        <v>470</v>
      </c>
      <c r="L26" s="12">
        <f t="shared" si="4"/>
        <v>0.6103896103896104</v>
      </c>
      <c r="M26" s="4" t="s">
        <v>41</v>
      </c>
    </row>
    <row r="27" spans="1:13" s="4" customFormat="1" ht="18" customHeight="1">
      <c r="A27" s="4" t="s">
        <v>19</v>
      </c>
      <c r="B27" s="4">
        <v>0</v>
      </c>
      <c r="C27" s="4">
        <v>0</v>
      </c>
      <c r="D27" s="4">
        <v>0</v>
      </c>
      <c r="E27" s="4">
        <v>900</v>
      </c>
      <c r="F27" s="8">
        <f>SUM(B27:E27)</f>
        <v>900</v>
      </c>
      <c r="G27" s="4">
        <v>0</v>
      </c>
      <c r="H27" s="4">
        <v>0</v>
      </c>
      <c r="I27" s="4">
        <v>0</v>
      </c>
      <c r="J27" s="4">
        <v>0</v>
      </c>
      <c r="K27" s="4">
        <f>SUM(G27:J27)</f>
        <v>0</v>
      </c>
      <c r="L27" s="12">
        <f t="shared" si="4"/>
        <v>0</v>
      </c>
      <c r="M27" s="4" t="s">
        <v>54</v>
      </c>
    </row>
    <row r="28" spans="1:13" s="4" customFormat="1" ht="19.5" customHeight="1">
      <c r="A28" s="4" t="s">
        <v>42</v>
      </c>
      <c r="B28" s="4">
        <v>0</v>
      </c>
      <c r="C28" s="4">
        <v>0</v>
      </c>
      <c r="D28" s="4">
        <v>0</v>
      </c>
      <c r="E28" s="4">
        <v>995</v>
      </c>
      <c r="F28" s="8">
        <f>SUM(B28:E28)</f>
        <v>995</v>
      </c>
      <c r="G28" s="4">
        <v>0</v>
      </c>
      <c r="H28" s="4">
        <v>0</v>
      </c>
      <c r="I28" s="4">
        <v>0</v>
      </c>
      <c r="J28" s="4">
        <v>930</v>
      </c>
      <c r="K28" s="4">
        <f>SUM(G28:J28)</f>
        <v>930</v>
      </c>
      <c r="L28" s="12">
        <f t="shared" si="4"/>
        <v>0.9346733668341709</v>
      </c>
      <c r="M28" s="4" t="s">
        <v>43</v>
      </c>
    </row>
    <row r="29" ht="12.75" customHeight="1">
      <c r="L29" s="2"/>
    </row>
    <row r="30" ht="8.25" customHeight="1">
      <c r="L30" s="2"/>
    </row>
    <row r="31" spans="4:12" ht="12.75" customHeight="1">
      <c r="D31" s="17" t="s">
        <v>55</v>
      </c>
      <c r="E31" s="17"/>
      <c r="F31" s="13">
        <f>SUM(F3:F28)</f>
        <v>26073.04</v>
      </c>
      <c r="H31" s="17" t="s">
        <v>59</v>
      </c>
      <c r="I31" s="17"/>
      <c r="J31" s="17"/>
      <c r="K31" s="13">
        <f>SUM(K3:K28)</f>
        <v>19507.04</v>
      </c>
      <c r="L31" s="2">
        <f>K31/F31</f>
        <v>0.7481689898838033</v>
      </c>
    </row>
    <row r="32" ht="12.75" customHeight="1">
      <c r="L32" s="2"/>
    </row>
    <row r="33" ht="12.75" customHeight="1">
      <c r="L33" s="2"/>
    </row>
  </sheetData>
  <sheetProtection/>
  <mergeCells count="4">
    <mergeCell ref="B1:F1"/>
    <mergeCell ref="G1:K1"/>
    <mergeCell ref="D31:E31"/>
    <mergeCell ref="H31:J31"/>
  </mergeCells>
  <printOptions/>
  <pageMargins left="0.7" right="0.7" top="0.75" bottom="0.75" header="0.3" footer="0.3"/>
  <pageSetup horizontalDpi="600" verticalDpi="600" orientation="landscape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2013-04-18T01:13:39Z</cp:lastPrinted>
  <dcterms:created xsi:type="dcterms:W3CDTF">2013-04-18T00:47:06Z</dcterms:created>
  <dcterms:modified xsi:type="dcterms:W3CDTF">2013-04-30T15:26:38Z</dcterms:modified>
  <cp:category/>
  <cp:version/>
  <cp:contentType/>
  <cp:contentStatus/>
</cp:coreProperties>
</file>