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456" windowWidth="22704" windowHeight="11304" activeTab="0"/>
  </bookViews>
  <sheets>
    <sheet name="Liaison Recommendations" sheetId="1" r:id="rId1"/>
  </sheets>
  <definedNames>
    <definedName name="_xlnm.Print_Area" localSheetId="0">'Liaison Recommendations'!$A$1:$M$119</definedName>
    <definedName name="_xlnm.Print_Titles" localSheetId="0">'Liaison Recommendations'!$A:$A,'Liaison Recommendations'!$1:$3</definedName>
  </definedNames>
  <calcPr fullCalcOnLoad="1"/>
</workbook>
</file>

<file path=xl/sharedStrings.xml><?xml version="1.0" encoding="utf-8"?>
<sst xmlns="http://schemas.openxmlformats.org/spreadsheetml/2006/main" count="243" uniqueCount="193">
  <si>
    <t>Requests</t>
  </si>
  <si>
    <t>Group</t>
  </si>
  <si>
    <t>Operations</t>
  </si>
  <si>
    <t>Publicity &amp; Printing</t>
  </si>
  <si>
    <t>Capital</t>
  </si>
  <si>
    <t>Events</t>
  </si>
  <si>
    <t>Percentage</t>
  </si>
  <si>
    <t>Active Minds at MIT</t>
  </si>
  <si>
    <t>Full funding.</t>
  </si>
  <si>
    <t>African Students Association</t>
  </si>
  <si>
    <t>LEF funding has been transferred to pay off contractors. Account balance explained. Reduced funding for Discussion/lecture series.</t>
  </si>
  <si>
    <t>Alternative Spring Break</t>
  </si>
  <si>
    <t>Postcards no funded. Meetings-more snacks reduced.</t>
  </si>
  <si>
    <t>American Medical Students' Association, MIT</t>
  </si>
  <si>
    <t>Full funding. Suggest group attend Finboard trainings is future to streamline application</t>
  </si>
  <si>
    <t>American Red Cross Team and Network</t>
  </si>
  <si>
    <t>Amnesty International</t>
  </si>
  <si>
    <t>Anime, MIT</t>
  </si>
  <si>
    <t>Armenian Society</t>
  </si>
  <si>
    <t>No funding for networking dinner, ALMA due to exclusivity. Reduced publicity. Boston Party and Acemoglu event split event funding.</t>
  </si>
  <si>
    <t>Asian American Association</t>
  </si>
  <si>
    <t>Asian Baptist Student Koinonia</t>
  </si>
  <si>
    <t>No funding for speakers</t>
  </si>
  <si>
    <t>Asian Christian Fellowship</t>
  </si>
  <si>
    <t>No funding for gathering activites. Leadership meetings reduced funding. Suggest group participate in Finboard training in future.</t>
  </si>
  <si>
    <t>Asian Dance Team</t>
  </si>
  <si>
    <t>Assassin's Guild</t>
  </si>
  <si>
    <t>Association of Puerto Rican Students</t>
  </si>
  <si>
    <t>IAP event not funded due to exclusivity. Reggaeton and IAP dinner are better suited for ARCADE funding.</t>
  </si>
  <si>
    <t>Association of Taiwanese Students</t>
  </si>
  <si>
    <t>Dimsum run is off campus-no funding. Lunar New Year Festival no funding; better suited for ARCADE</t>
  </si>
  <si>
    <t>Baptist Student Fellowship</t>
  </si>
  <si>
    <t>Bibles funded. Reduced recommendationf for music stand. Bowling event off campus; no funding. Main Ministry Refuge cut to weeks in which to be held (7/8). Publicity reduced to cover fuinded events.</t>
  </si>
  <si>
    <t>BEEF, MIT</t>
  </si>
  <si>
    <t>No funding for transportation, poster defense is vague ($30 only), no funding for beff gerky handouts.No funding for meatings, given uncertainties.</t>
  </si>
  <si>
    <t>Best Buddies</t>
  </si>
  <si>
    <t>Full funding</t>
  </si>
  <si>
    <t>Biological Engineering-Biomedical Engineering Society</t>
  </si>
  <si>
    <t>No BioTECH Publication; can be online or get departments to cover. Faculty/student luncheons can be supported by UA committee. Bulletin board fine. This cycle would only cover two iterations of the monthly lecture series, cut down to 200. Careers panel fine. Study break fine. Some items in Merck competition unfundable (easels are capital) so cut down to 350.</t>
  </si>
  <si>
    <t>Black Students' Union, MIT</t>
  </si>
  <si>
    <t>No funding for pulse, event as a whole is quite expensive.. BHM Series cut to 6/person for the 3 events, so 720. WHM Panel cut to 6/person, so 300. Holiday Study Break out of cycle. SOTUA Discussion Series cut to 5/person for the 2 events, so 250. No defense for publicity, so cut to 100.</t>
  </si>
  <si>
    <t>Black Women's Alliance</t>
  </si>
  <si>
    <t>Trailblazer Dinner Series fine. Mixer with Harvard group fine. Girls Night In fine. Mixer with GW@MIT fine. A Road Long Traveled cut down to 200/225 for 5/person for expected attendance of 40. No funding for buttons--handouts. Fliers cut down to 20/event. No funding for meeting snacks--low priority.</t>
  </si>
  <si>
    <t>BrainTrust</t>
  </si>
  <si>
    <t>Stamps fine. Fliers cut down to 40/150, which 20/funded event. Lecture fine. No funding for transportation of patients (non-MIT students). No funding for ski trip--off campus and closed to group members, very low priority. GBM fine.</t>
  </si>
  <si>
    <t>Campus Crusade for Cthulhu</t>
  </si>
  <si>
    <t>Membership definition unsatisfactory. No funding for planning meeting snacks--low priority. No defense given for library books. No funding. Publicity fine.  No funding for knitting circles due to exclusivity. Movie and game nights not planned out, no funding. Black Mass and Vernal Equinox both cut down to 150/200, so 300/400 for those 2 events. Group should attend Finboard trainings in future</t>
  </si>
  <si>
    <t>Caribbean Club</t>
  </si>
  <si>
    <t>iFair out of cycle (in April). Can't fund fundraiser for the club, no funding for patty sales. No funding for bowling--off campus.</t>
  </si>
  <si>
    <t>Casino Rueda Group, MIT</t>
  </si>
  <si>
    <t>Caving Club, MIT</t>
  </si>
  <si>
    <t>Group has been repeatedly told to control costs. Events moved to operations. Officer Training fine. Operations fine. Capital cut (spend as want/need). 50 added to publicize--must add to publicize the trips/events.</t>
  </si>
  <si>
    <t>Chinese Student Club</t>
  </si>
  <si>
    <t>Dimsum run is off campus/exec only-no funding.</t>
  </si>
  <si>
    <t>MIT Debate Team</t>
  </si>
  <si>
    <t>Not all trips funded. Suggest this group attend Finboard training sessions in future.</t>
  </si>
  <si>
    <t>MIT Chess Club</t>
  </si>
  <si>
    <t>Chorallaries</t>
  </si>
  <si>
    <t>MIT has recording studio that other student groups maintain. All else full funding.</t>
  </si>
  <si>
    <t>Concert Band</t>
  </si>
  <si>
    <t>Cross Products</t>
  </si>
  <si>
    <t>Only 1 rental car funded; travel funding limited.</t>
  </si>
  <si>
    <t>Filipino Students Association</t>
  </si>
  <si>
    <t>MIT EMS</t>
  </si>
  <si>
    <t>ClubChem</t>
  </si>
  <si>
    <t>Colleges Against Cancer</t>
  </si>
  <si>
    <t>Funding for executive board is low priority. Exec apparel &amp; food for closed meetings not funded.</t>
  </si>
  <si>
    <t>Chamak</t>
  </si>
  <si>
    <t>Travel funded to max.</t>
  </si>
  <si>
    <t>Flying Club</t>
  </si>
  <si>
    <t>China Care</t>
  </si>
  <si>
    <t>75% of study breaks funded.</t>
  </si>
  <si>
    <t>Curling Club</t>
  </si>
  <si>
    <t>China Development Initiative</t>
  </si>
  <si>
    <t>dynaMIT</t>
  </si>
  <si>
    <t>Unfunded Student Group</t>
  </si>
  <si>
    <t>Engineers Without Borders</t>
  </si>
  <si>
    <t>Full Funding</t>
  </si>
  <si>
    <t>Equestrian Club</t>
  </si>
  <si>
    <t>Large requests are not sustainable for group size. Group has well organized plan to resolve account balance issues from last semester. Suggest meeting with Finboard to allow Finboard to better explain the financials of group.</t>
  </si>
  <si>
    <t>The Forum</t>
  </si>
  <si>
    <t>Full funding.</t>
  </si>
  <si>
    <t>EDM Society</t>
  </si>
  <si>
    <t>Cost breakdown of event is non-descriptive, no funding.</t>
  </si>
  <si>
    <t>Constructs Dance Crew</t>
  </si>
  <si>
    <t>MIT Future Society</t>
  </si>
  <si>
    <t>GaMIT</t>
  </si>
  <si>
    <t>Good defense. Full funding.</t>
  </si>
  <si>
    <t>Gilbert &amp; Sullivan Players</t>
  </si>
  <si>
    <t>No request.</t>
  </si>
  <si>
    <t>Glass Blowing Club</t>
  </si>
  <si>
    <t>The board is concerned about the impact this funding will have on the students. $1000 is to be spent on the glass nuggets.</t>
  </si>
  <si>
    <t>Global Poverty Initiative</t>
  </si>
  <si>
    <t>Original request is excessive for Finboard norms. High costs for food, publicity, and teaching supplies reduced.</t>
  </si>
  <si>
    <t>Go Club</t>
  </si>
  <si>
    <t>Full funding except for $250 for tournament (under events) instead of $350 because part of the group intends to use part of the originally requested funds for prizes, which are not Finboard-funded.</t>
  </si>
  <si>
    <t>Habitat for Humanity</t>
  </si>
  <si>
    <t>Operations: Funding for cars and breakfast but no funding for lunch and gas. Full funding otherwise.</t>
  </si>
  <si>
    <t>Hawaii Club</t>
  </si>
  <si>
    <t>Full funding. Funds added to publicize fuinded event.</t>
  </si>
  <si>
    <t>Hillel</t>
  </si>
  <si>
    <t>Jew on Ice event: funding for only rink rental and skate rental cost. Shabbat accross MIT, funding for only 50% due to attendance expectations.</t>
  </si>
  <si>
    <t>Hindu Students Council</t>
  </si>
  <si>
    <t>$50 reduced from puja dinner due to limitations.</t>
  </si>
  <si>
    <t>Hong Kong Student Society</t>
  </si>
  <si>
    <t>Off-campus event (Chinese New Year) not funded</t>
  </si>
  <si>
    <t>Imobilare</t>
  </si>
  <si>
    <t>Full funding, account balance must be resolved by next period.</t>
  </si>
  <si>
    <t>Intervarsity</t>
  </si>
  <si>
    <t>Recommend attending Finboard trainings. No funding for winter conference, Per person allocations for event food reduced.</t>
  </si>
  <si>
    <t>Japanese Society of Undergraduates</t>
  </si>
  <si>
    <t>Korean Students Association</t>
  </si>
  <si>
    <t>3 GBMs with reduced funding. Full funding for the three intercollegiate mixers. Fund $200 instead of $484 for carnival (per person restrictions).Must explain main account balance next application.</t>
  </si>
  <si>
    <t>La Union Chicana por Aztlan</t>
  </si>
  <si>
    <t>No funding for conference. Partial funding for food. $700 removed from Symposium.</t>
  </si>
  <si>
    <t>Lab for Chocolate Science</t>
  </si>
  <si>
    <t>Latter-day Saint Student Association</t>
  </si>
  <si>
    <t>Lion Dance Group, MIT</t>
  </si>
  <si>
    <t>No funding for after practice food.</t>
  </si>
  <si>
    <t>Live Music Connection</t>
  </si>
  <si>
    <t>Logarhythms</t>
  </si>
  <si>
    <t>No funding for spring tour accomodations/plane tickets (exclusivity), account fee can be paid through own account balance.</t>
  </si>
  <si>
    <t>Mexican American Engineers and Scientists</t>
  </si>
  <si>
    <t>No funding for conference, not local.</t>
  </si>
  <si>
    <t>Marching Band, MIT</t>
  </si>
  <si>
    <t>Mentor Connection</t>
  </si>
  <si>
    <t>100 for coffee conversations, 200 for receoption, reduced funding for formal dinner.</t>
  </si>
  <si>
    <t>Mirchi, MIT</t>
  </si>
  <si>
    <t>Mocha Moves</t>
  </si>
  <si>
    <t>Movements in Time</t>
  </si>
  <si>
    <t>Muses, MIT</t>
  </si>
  <si>
    <t>No rehearsal snacks, restricted from MIT communicty</t>
  </si>
  <si>
    <t>Musical Theatre Guild</t>
  </si>
  <si>
    <t>National Society of Black Engineers</t>
  </si>
  <si>
    <t>No funding for pre-college initiative. No funding for finance/resume workshops. All else full funding.</t>
  </si>
  <si>
    <t>Natya</t>
  </si>
  <si>
    <t>No space for capital. All else fine.</t>
  </si>
  <si>
    <t>Network of Sloan Undergraduate Women</t>
  </si>
  <si>
    <t>Origamit</t>
  </si>
  <si>
    <t>Orthodox Christian Fellowship</t>
  </si>
  <si>
    <t>Pizzas reduced using traditional costs. All else full funding.</t>
  </si>
  <si>
    <t>Pagan Student's Group</t>
  </si>
  <si>
    <t>Paksmit</t>
  </si>
  <si>
    <t>Apply for LEF/ARCADE for the cultural night event. Switch to GSC funding for future cycles (contact ASA)</t>
  </si>
  <si>
    <t>Palestine</t>
  </si>
  <si>
    <t>Pro-Life</t>
  </si>
  <si>
    <t>Quidditch</t>
  </si>
  <si>
    <t>Quiz Bowl Club</t>
  </si>
  <si>
    <t>All funding to be spent on spending students to tournaments. Full funding.</t>
  </si>
  <si>
    <t>Resonance</t>
  </si>
  <si>
    <t>Large account balance, income greater than expenses. No explanation.</t>
  </si>
  <si>
    <t>Roadkill Buffet</t>
  </si>
  <si>
    <t>Rocket Team</t>
  </si>
  <si>
    <t>Scandinavian Society</t>
  </si>
  <si>
    <t>Food expenses reduced. Full funding otherwise.</t>
  </si>
  <si>
    <t>Science Fiction Society</t>
  </si>
  <si>
    <t>Secular Society of</t>
  </si>
  <si>
    <t>Shakespeare Ensemble</t>
  </si>
  <si>
    <t>Postcards, licenses, and cast/crew food removed. Capital to be prioritized by group.</t>
  </si>
  <si>
    <t>Society of Asian Scientists and Engineers</t>
  </si>
  <si>
    <t>Large account balance unexplained. No funding.</t>
  </si>
  <si>
    <t>South Asian American Students</t>
  </si>
  <si>
    <t>Southeast Asian Service Leadership Network</t>
  </si>
  <si>
    <t>No funding for Harvard event.</t>
  </si>
  <si>
    <t>Spinning Arts Club</t>
  </si>
  <si>
    <t>Stand Up Comedy Club</t>
  </si>
  <si>
    <t>Strategic Games Society</t>
  </si>
  <si>
    <t>Student Juggling Club</t>
  </si>
  <si>
    <t>Student Sex-Positive</t>
  </si>
  <si>
    <t>Students for the Exploration and Development of Space</t>
  </si>
  <si>
    <t>Full funding, account balance should be explained in the future</t>
  </si>
  <si>
    <t>Syncopasian</t>
  </si>
  <si>
    <t>Team HBV</t>
  </si>
  <si>
    <t>Techiya</t>
  </si>
  <si>
    <t>Full Funding; may need to re-evaluate funding board.</t>
  </si>
  <si>
    <t>Toons</t>
  </si>
  <si>
    <t>Full funding, transportation at maximum for year</t>
  </si>
  <si>
    <t>Traditional Medicine Society</t>
  </si>
  <si>
    <t>Undergraduate Biochemistry Association</t>
  </si>
  <si>
    <t>Universities Allied for Essential Medicines</t>
  </si>
  <si>
    <t>Recommend meeting with Finboard/SAO to resolve negative account balance. Unable to fund with current account balance; no funding.</t>
  </si>
  <si>
    <t>Vietnamese Association</t>
  </si>
  <si>
    <t>Communication talks reduced to $5 per person . No space for capital. No defense for transportation; no funding for transportation.</t>
  </si>
  <si>
    <t>Acapella Group: Shared Equipment</t>
  </si>
  <si>
    <t>Notes</t>
  </si>
  <si>
    <t>UA Finance Board - Winter 2013 - Allocations</t>
  </si>
  <si>
    <t>Full Funding.</t>
  </si>
  <si>
    <t>Large negative account balance that should be resolved/explained.</t>
  </si>
  <si>
    <t>Total Requests      .</t>
  </si>
  <si>
    <t xml:space="preserve">            Allocations                                 Allocations</t>
  </si>
  <si>
    <t>Total Allocations</t>
  </si>
  <si>
    <t>Total Allocation</t>
  </si>
  <si>
    <t>Total Request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</si>
</sst>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9">
    <font>
      <sz val="10"/>
      <color rgb="FF000000"/>
      <name val="Arial"/>
      <family val="0"/>
    </font>
    <font>
      <sz val="11"/>
      <color indexed="8"/>
      <name val="Calibri"/>
      <family val="2"/>
    </font>
    <font>
      <sz val="8"/>
      <name val="Arial"/>
      <family val="0"/>
    </font>
    <font>
      <sz val="10"/>
      <color indexed="8"/>
      <name val="Arial"/>
      <family val="0"/>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
    <xf numFmtId="0" fontId="0" fillId="0" borderId="0" xfId="0" applyAlignment="1">
      <alignment wrapText="1"/>
    </xf>
    <xf numFmtId="4" fontId="0" fillId="0" borderId="0" xfId="0" applyNumberFormat="1" applyAlignment="1">
      <alignment wrapText="1"/>
    </xf>
    <xf numFmtId="0" fontId="0" fillId="0" borderId="10" xfId="0" applyBorder="1" applyAlignment="1">
      <alignment wrapText="1"/>
    </xf>
    <xf numFmtId="0" fontId="0" fillId="0" borderId="11" xfId="0" applyBorder="1" applyAlignment="1">
      <alignment wrapText="1"/>
    </xf>
    <xf numFmtId="0" fontId="0" fillId="0" borderId="11" xfId="0" applyBorder="1" applyAlignment="1">
      <alignment/>
    </xf>
    <xf numFmtId="4" fontId="0" fillId="0" borderId="11" xfId="0" applyNumberFormat="1" applyBorder="1" applyAlignment="1">
      <alignment wrapText="1"/>
    </xf>
    <xf numFmtId="0" fontId="0" fillId="33" borderId="11" xfId="0" applyFill="1" applyBorder="1" applyAlignment="1">
      <alignment wrapText="1"/>
    </xf>
    <xf numFmtId="4" fontId="0" fillId="33" borderId="11" xfId="0" applyNumberFormat="1" applyFill="1" applyBorder="1" applyAlignment="1">
      <alignment wrapText="1"/>
    </xf>
    <xf numFmtId="164" fontId="0" fillId="0" borderId="0" xfId="0" applyNumberFormat="1" applyAlignment="1">
      <alignment wrapText="1"/>
    </xf>
    <xf numFmtId="0" fontId="0" fillId="0" borderId="11" xfId="0" applyFont="1" applyBorder="1" applyAlignment="1">
      <alignment wrapText="1"/>
    </xf>
    <xf numFmtId="0" fontId="0" fillId="0" borderId="0" xfId="0" applyFont="1" applyAlignment="1">
      <alignment wrapText="1"/>
    </xf>
    <xf numFmtId="0" fontId="0" fillId="0" borderId="10" xfId="0" applyBorder="1" applyAlignment="1">
      <alignment horizontal="center" wrapText="1"/>
    </xf>
    <xf numFmtId="0" fontId="0" fillId="0" borderId="10" xfId="0" applyFont="1" applyBorder="1" applyAlignment="1">
      <alignment horizontal="center" wrapText="1"/>
    </xf>
    <xf numFmtId="0" fontId="38" fillId="0" borderId="0" xfId="0" applyFont="1" applyAlignment="1">
      <alignment horizontal="center" wrapText="1"/>
    </xf>
    <xf numFmtId="0" fontId="0" fillId="0" borderId="0" xfId="0" applyFont="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5"/>
  <sheetViews>
    <sheetView tabSelected="1" view="pageBreakPreview" zoomScale="85" zoomScaleSheetLayoutView="85"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K56" sqref="K56"/>
    </sheetView>
  </sheetViews>
  <sheetFormatPr defaultColWidth="17.140625" defaultRowHeight="12.75" customHeight="1"/>
  <cols>
    <col min="1" max="1" width="30.140625" style="0" bestFit="1" customWidth="1"/>
    <col min="2" max="2" width="9.8515625" style="0" customWidth="1"/>
    <col min="3" max="3" width="17.140625" style="0" customWidth="1"/>
    <col min="4" max="4" width="6.28125" style="0" customWidth="1"/>
    <col min="5" max="5" width="6.57421875" style="0" bestFit="1" customWidth="1"/>
    <col min="6" max="6" width="11.8515625" style="0" customWidth="1"/>
    <col min="7" max="7" width="11.00390625" style="0" customWidth="1"/>
    <col min="8" max="8" width="17.140625" style="0" customWidth="1"/>
    <col min="9" max="9" width="6.7109375" style="0" customWidth="1"/>
    <col min="10" max="10" width="6.57421875" style="0" bestFit="1" customWidth="1"/>
    <col min="11" max="11" width="14.7109375" style="0" bestFit="1" customWidth="1"/>
    <col min="12" max="12" width="10.421875" style="0" bestFit="1" customWidth="1"/>
    <col min="13" max="13" width="67.00390625" style="0" customWidth="1"/>
  </cols>
  <sheetData>
    <row r="1" spans="3:13" ht="19.5" customHeight="1">
      <c r="C1" s="13" t="s">
        <v>185</v>
      </c>
      <c r="D1" s="13"/>
      <c r="E1" s="13"/>
      <c r="F1" s="13"/>
      <c r="G1" s="13"/>
      <c r="H1" s="13"/>
      <c r="I1" s="13"/>
      <c r="K1" s="13" t="s">
        <v>185</v>
      </c>
      <c r="L1" s="13"/>
      <c r="M1" s="13"/>
    </row>
    <row r="2" spans="2:12" s="2" customFormat="1" ht="12.75">
      <c r="B2" s="11" t="s">
        <v>0</v>
      </c>
      <c r="C2" s="11"/>
      <c r="D2" s="11"/>
      <c r="E2" s="11"/>
      <c r="F2" s="11"/>
      <c r="G2" s="12" t="s">
        <v>189</v>
      </c>
      <c r="H2" s="11"/>
      <c r="I2" s="11"/>
      <c r="J2" s="11"/>
      <c r="K2" s="11"/>
      <c r="L2" s="11"/>
    </row>
    <row r="3" spans="1:13" s="3" customFormat="1" ht="26.25">
      <c r="A3" s="3" t="s">
        <v>1</v>
      </c>
      <c r="B3" s="3" t="s">
        <v>2</v>
      </c>
      <c r="C3" s="3" t="s">
        <v>3</v>
      </c>
      <c r="D3" s="3" t="s">
        <v>4</v>
      </c>
      <c r="E3" s="3" t="s">
        <v>5</v>
      </c>
      <c r="F3" s="9" t="s">
        <v>192</v>
      </c>
      <c r="G3" s="3" t="s">
        <v>2</v>
      </c>
      <c r="H3" s="3" t="s">
        <v>3</v>
      </c>
      <c r="I3" s="3" t="s">
        <v>4</v>
      </c>
      <c r="J3" s="3" t="s">
        <v>5</v>
      </c>
      <c r="K3" s="9" t="s">
        <v>191</v>
      </c>
      <c r="L3" s="3" t="s">
        <v>6</v>
      </c>
      <c r="M3" s="3" t="s">
        <v>184</v>
      </c>
    </row>
    <row r="4" spans="1:13" s="3" customFormat="1" ht="12.75">
      <c r="A4" s="4" t="s">
        <v>183</v>
      </c>
      <c r="K4" s="3">
        <v>0</v>
      </c>
      <c r="M4" s="9" t="s">
        <v>187</v>
      </c>
    </row>
    <row r="5" spans="1:13" s="3" customFormat="1" ht="12.75">
      <c r="A5" s="3" t="s">
        <v>7</v>
      </c>
      <c r="B5" s="3">
        <v>0</v>
      </c>
      <c r="C5" s="3">
        <v>30</v>
      </c>
      <c r="D5" s="3">
        <v>0</v>
      </c>
      <c r="E5" s="3">
        <v>425</v>
      </c>
      <c r="F5" s="3">
        <v>455</v>
      </c>
      <c r="G5" s="3">
        <v>0</v>
      </c>
      <c r="H5" s="3">
        <v>30</v>
      </c>
      <c r="I5" s="3">
        <v>0</v>
      </c>
      <c r="J5" s="3">
        <v>425</v>
      </c>
      <c r="K5" s="3">
        <f>SUM(G5:J5)</f>
        <v>455</v>
      </c>
      <c r="L5" s="5">
        <f aca="true" t="shared" si="0" ref="L5:L45">(K5/F5)*100</f>
        <v>100</v>
      </c>
      <c r="M5" s="3" t="s">
        <v>8</v>
      </c>
    </row>
    <row r="6" spans="1:13" s="3" customFormat="1" ht="26.25">
      <c r="A6" s="3" t="s">
        <v>9</v>
      </c>
      <c r="B6" s="3">
        <v>0</v>
      </c>
      <c r="C6" s="3">
        <v>50</v>
      </c>
      <c r="D6" s="3">
        <v>0</v>
      </c>
      <c r="E6" s="3">
        <v>620</v>
      </c>
      <c r="F6" s="3">
        <v>670</v>
      </c>
      <c r="G6" s="3">
        <v>0</v>
      </c>
      <c r="H6" s="3">
        <v>50</v>
      </c>
      <c r="I6" s="3">
        <v>0</v>
      </c>
      <c r="J6" s="3">
        <v>550</v>
      </c>
      <c r="K6" s="3">
        <v>600</v>
      </c>
      <c r="L6" s="5">
        <f t="shared" si="0"/>
        <v>89.55223880597015</v>
      </c>
      <c r="M6" s="3" t="s">
        <v>10</v>
      </c>
    </row>
    <row r="7" spans="1:13" s="3" customFormat="1" ht="12.75">
      <c r="A7" s="3" t="s">
        <v>11</v>
      </c>
      <c r="B7" s="3">
        <v>250</v>
      </c>
      <c r="C7" s="3">
        <v>100</v>
      </c>
      <c r="D7" s="3">
        <v>0</v>
      </c>
      <c r="E7" s="3">
        <v>740</v>
      </c>
      <c r="F7" s="3">
        <v>1090</v>
      </c>
      <c r="G7" s="3">
        <v>125</v>
      </c>
      <c r="H7" s="3">
        <v>80</v>
      </c>
      <c r="I7" s="3">
        <v>0</v>
      </c>
      <c r="J7" s="3">
        <v>740</v>
      </c>
      <c r="K7" s="3">
        <f aca="true" t="shared" si="1" ref="K7:K53">SUM(G7:J7)</f>
        <v>945</v>
      </c>
      <c r="L7" s="5">
        <f t="shared" si="0"/>
        <v>86.69724770642202</v>
      </c>
      <c r="M7" s="3" t="s">
        <v>12</v>
      </c>
    </row>
    <row r="8" spans="1:13" s="3" customFormat="1" ht="26.25">
      <c r="A8" s="3" t="s">
        <v>13</v>
      </c>
      <c r="B8" s="3">
        <v>0</v>
      </c>
      <c r="C8" s="3">
        <v>50</v>
      </c>
      <c r="D8" s="3">
        <v>0</v>
      </c>
      <c r="E8" s="3">
        <v>600</v>
      </c>
      <c r="F8" s="3">
        <v>650</v>
      </c>
      <c r="G8" s="3">
        <v>0</v>
      </c>
      <c r="H8" s="3">
        <v>50</v>
      </c>
      <c r="I8" s="3">
        <v>0</v>
      </c>
      <c r="J8" s="3">
        <v>600</v>
      </c>
      <c r="K8" s="3">
        <f t="shared" si="1"/>
        <v>650</v>
      </c>
      <c r="L8" s="5">
        <f t="shared" si="0"/>
        <v>100</v>
      </c>
      <c r="M8" s="3" t="s">
        <v>14</v>
      </c>
    </row>
    <row r="9" spans="1:13" s="3" customFormat="1" ht="26.25">
      <c r="A9" s="3" t="s">
        <v>15</v>
      </c>
      <c r="B9" s="3">
        <v>678</v>
      </c>
      <c r="C9" s="3">
        <v>40</v>
      </c>
      <c r="D9" s="3">
        <v>0</v>
      </c>
      <c r="E9" s="3">
        <v>160</v>
      </c>
      <c r="F9" s="3">
        <v>878</v>
      </c>
      <c r="G9" s="3">
        <v>0</v>
      </c>
      <c r="H9" s="3">
        <v>678</v>
      </c>
      <c r="I9" s="3">
        <v>40</v>
      </c>
      <c r="J9" s="3">
        <v>160</v>
      </c>
      <c r="K9" s="3">
        <f t="shared" si="1"/>
        <v>878</v>
      </c>
      <c r="L9" s="5">
        <f t="shared" si="0"/>
        <v>100</v>
      </c>
      <c r="M9" s="3" t="s">
        <v>186</v>
      </c>
    </row>
    <row r="10" spans="1:13" s="3" customFormat="1" ht="12.75">
      <c r="A10" s="3" t="s">
        <v>16</v>
      </c>
      <c r="B10" s="3">
        <v>0</v>
      </c>
      <c r="C10" s="3">
        <v>60</v>
      </c>
      <c r="D10" s="3">
        <v>0</v>
      </c>
      <c r="E10" s="3">
        <v>1020</v>
      </c>
      <c r="F10" s="3">
        <v>1080</v>
      </c>
      <c r="G10" s="3">
        <v>0</v>
      </c>
      <c r="H10" s="3">
        <v>60</v>
      </c>
      <c r="I10" s="3">
        <v>0</v>
      </c>
      <c r="J10" s="3">
        <v>1020</v>
      </c>
      <c r="K10" s="3">
        <f t="shared" si="1"/>
        <v>1080</v>
      </c>
      <c r="L10" s="5">
        <f t="shared" si="0"/>
        <v>100</v>
      </c>
      <c r="M10" s="3" t="s">
        <v>186</v>
      </c>
    </row>
    <row r="11" spans="1:13" s="3" customFormat="1" ht="12.75">
      <c r="A11" s="3" t="s">
        <v>17</v>
      </c>
      <c r="B11" s="3">
        <v>20</v>
      </c>
      <c r="C11" s="3">
        <v>0</v>
      </c>
      <c r="D11" s="3">
        <v>500</v>
      </c>
      <c r="E11" s="3">
        <v>240</v>
      </c>
      <c r="F11" s="3">
        <v>760</v>
      </c>
      <c r="G11" s="3">
        <v>20</v>
      </c>
      <c r="H11" s="3">
        <v>0</v>
      </c>
      <c r="I11" s="3">
        <v>500</v>
      </c>
      <c r="J11" s="3">
        <v>240</v>
      </c>
      <c r="K11" s="3">
        <f t="shared" si="1"/>
        <v>760</v>
      </c>
      <c r="L11" s="5">
        <f t="shared" si="0"/>
        <v>100</v>
      </c>
      <c r="M11" s="3" t="s">
        <v>186</v>
      </c>
    </row>
    <row r="12" spans="1:13" s="3" customFormat="1" ht="26.25">
      <c r="A12" s="3" t="s">
        <v>18</v>
      </c>
      <c r="B12" s="3">
        <v>250</v>
      </c>
      <c r="C12" s="3">
        <v>0</v>
      </c>
      <c r="D12" s="3">
        <v>0</v>
      </c>
      <c r="E12" s="3">
        <v>1050</v>
      </c>
      <c r="F12" s="3">
        <v>1300</v>
      </c>
      <c r="G12" s="3">
        <v>125</v>
      </c>
      <c r="H12" s="3">
        <v>50</v>
      </c>
      <c r="I12" s="3">
        <v>0</v>
      </c>
      <c r="J12" s="3">
        <v>350</v>
      </c>
      <c r="K12" s="3">
        <f t="shared" si="1"/>
        <v>525</v>
      </c>
      <c r="L12" s="5">
        <f t="shared" si="0"/>
        <v>40.38461538461539</v>
      </c>
      <c r="M12" s="3" t="s">
        <v>19</v>
      </c>
    </row>
    <row r="13" spans="1:13" s="3" customFormat="1" ht="12.75">
      <c r="A13" s="3" t="s">
        <v>20</v>
      </c>
      <c r="B13" s="3">
        <v>120</v>
      </c>
      <c r="C13" s="3">
        <v>100</v>
      </c>
      <c r="D13" s="3">
        <v>90</v>
      </c>
      <c r="E13" s="3">
        <v>1035</v>
      </c>
      <c r="F13" s="3">
        <v>1345</v>
      </c>
      <c r="G13" s="3">
        <v>120</v>
      </c>
      <c r="H13" s="3">
        <v>100</v>
      </c>
      <c r="I13" s="3">
        <v>90</v>
      </c>
      <c r="J13" s="3">
        <v>1035</v>
      </c>
      <c r="K13" s="3">
        <f t="shared" si="1"/>
        <v>1345</v>
      </c>
      <c r="L13" s="5">
        <f t="shared" si="0"/>
        <v>100</v>
      </c>
      <c r="M13" s="3" t="s">
        <v>186</v>
      </c>
    </row>
    <row r="14" spans="1:13" s="3" customFormat="1" ht="12.75">
      <c r="A14" s="3" t="s">
        <v>21</v>
      </c>
      <c r="B14" s="3">
        <v>40</v>
      </c>
      <c r="C14" s="3">
        <v>0</v>
      </c>
      <c r="D14" s="3">
        <v>245</v>
      </c>
      <c r="E14" s="3">
        <v>225</v>
      </c>
      <c r="F14" s="3">
        <v>510</v>
      </c>
      <c r="G14" s="3">
        <v>40</v>
      </c>
      <c r="H14" s="3">
        <v>50</v>
      </c>
      <c r="I14" s="3">
        <v>70</v>
      </c>
      <c r="J14" s="3">
        <v>225</v>
      </c>
      <c r="K14" s="3">
        <f t="shared" si="1"/>
        <v>385</v>
      </c>
      <c r="L14" s="5">
        <f t="shared" si="0"/>
        <v>75.49019607843137</v>
      </c>
      <c r="M14" s="3" t="s">
        <v>22</v>
      </c>
    </row>
    <row r="15" spans="1:13" s="3" customFormat="1" ht="26.25">
      <c r="A15" s="3" t="s">
        <v>23</v>
      </c>
      <c r="B15" s="3">
        <v>40</v>
      </c>
      <c r="C15" s="3">
        <v>25</v>
      </c>
      <c r="D15" s="3">
        <v>30</v>
      </c>
      <c r="E15" s="3">
        <v>775</v>
      </c>
      <c r="F15" s="3">
        <v>870</v>
      </c>
      <c r="G15" s="3">
        <v>40</v>
      </c>
      <c r="H15" s="3">
        <v>25</v>
      </c>
      <c r="I15" s="3">
        <v>30</v>
      </c>
      <c r="J15" s="3">
        <v>475</v>
      </c>
      <c r="K15" s="3">
        <f t="shared" si="1"/>
        <v>570</v>
      </c>
      <c r="L15" s="5">
        <f t="shared" si="0"/>
        <v>65.51724137931035</v>
      </c>
      <c r="M15" s="3" t="s">
        <v>24</v>
      </c>
    </row>
    <row r="16" spans="1:13" s="3" customFormat="1" ht="12.75">
      <c r="A16" s="3" t="s">
        <v>25</v>
      </c>
      <c r="B16" s="3">
        <v>340</v>
      </c>
      <c r="C16" s="3">
        <v>0</v>
      </c>
      <c r="D16" s="3">
        <v>0</v>
      </c>
      <c r="E16" s="3">
        <v>0</v>
      </c>
      <c r="F16" s="3">
        <v>340</v>
      </c>
      <c r="G16" s="3">
        <v>340</v>
      </c>
      <c r="H16" s="3">
        <v>0</v>
      </c>
      <c r="I16" s="3">
        <v>0</v>
      </c>
      <c r="J16" s="3">
        <v>0</v>
      </c>
      <c r="K16" s="3">
        <f t="shared" si="1"/>
        <v>340</v>
      </c>
      <c r="L16" s="5">
        <f t="shared" si="0"/>
        <v>100</v>
      </c>
      <c r="M16" s="3" t="s">
        <v>186</v>
      </c>
    </row>
    <row r="17" spans="1:13" s="3" customFormat="1" ht="12.75">
      <c r="A17" s="3" t="s">
        <v>26</v>
      </c>
      <c r="B17" s="3">
        <v>220</v>
      </c>
      <c r="C17" s="3">
        <v>50</v>
      </c>
      <c r="D17" s="3">
        <v>500</v>
      </c>
      <c r="E17" s="3">
        <v>600</v>
      </c>
      <c r="F17" s="3">
        <v>1370</v>
      </c>
      <c r="G17" s="3">
        <v>220</v>
      </c>
      <c r="H17" s="3">
        <v>50</v>
      </c>
      <c r="I17" s="3">
        <v>500</v>
      </c>
      <c r="J17" s="3">
        <v>600</v>
      </c>
      <c r="K17" s="3">
        <f t="shared" si="1"/>
        <v>1370</v>
      </c>
      <c r="L17" s="5">
        <f t="shared" si="0"/>
        <v>100</v>
      </c>
      <c r="M17" s="3" t="s">
        <v>186</v>
      </c>
    </row>
    <row r="18" spans="1:13" s="3" customFormat="1" ht="26.25">
      <c r="A18" s="3" t="s">
        <v>27</v>
      </c>
      <c r="B18" s="3">
        <v>75</v>
      </c>
      <c r="C18" s="3">
        <v>40</v>
      </c>
      <c r="D18" s="3">
        <v>105</v>
      </c>
      <c r="E18" s="3">
        <v>1315</v>
      </c>
      <c r="F18" s="3">
        <v>1535</v>
      </c>
      <c r="G18" s="3">
        <v>75</v>
      </c>
      <c r="H18" s="3">
        <v>40</v>
      </c>
      <c r="I18" s="3">
        <v>105</v>
      </c>
      <c r="J18" s="3">
        <v>700</v>
      </c>
      <c r="K18" s="3">
        <f t="shared" si="1"/>
        <v>920</v>
      </c>
      <c r="L18" s="5">
        <f t="shared" si="0"/>
        <v>59.934853420195445</v>
      </c>
      <c r="M18" s="3" t="s">
        <v>28</v>
      </c>
    </row>
    <row r="19" spans="1:13" s="3" customFormat="1" ht="26.25">
      <c r="A19" s="3" t="s">
        <v>29</v>
      </c>
      <c r="B19" s="3">
        <v>0</v>
      </c>
      <c r="C19" s="3">
        <v>70</v>
      </c>
      <c r="D19" s="3">
        <v>30</v>
      </c>
      <c r="E19" s="3">
        <v>2218</v>
      </c>
      <c r="F19" s="3">
        <v>2318</v>
      </c>
      <c r="G19" s="3">
        <v>0</v>
      </c>
      <c r="H19" s="3">
        <v>50</v>
      </c>
      <c r="I19" s="3">
        <v>30</v>
      </c>
      <c r="J19" s="3">
        <v>1300</v>
      </c>
      <c r="K19" s="3">
        <f t="shared" si="1"/>
        <v>1380</v>
      </c>
      <c r="L19" s="5">
        <f t="shared" si="0"/>
        <v>59.53408110440035</v>
      </c>
      <c r="M19" s="3" t="s">
        <v>30</v>
      </c>
    </row>
    <row r="20" spans="1:13" s="3" customFormat="1" ht="39">
      <c r="A20" s="3" t="s">
        <v>31</v>
      </c>
      <c r="B20" s="3">
        <v>0</v>
      </c>
      <c r="C20" s="3">
        <v>99</v>
      </c>
      <c r="D20" s="3">
        <v>180</v>
      </c>
      <c r="E20" s="3">
        <v>700</v>
      </c>
      <c r="F20" s="3">
        <f aca="true" t="shared" si="2" ref="F20:F57">SUM(B20:E20)</f>
        <v>979</v>
      </c>
      <c r="G20" s="3">
        <v>0</v>
      </c>
      <c r="H20" s="3">
        <v>79</v>
      </c>
      <c r="I20" s="3">
        <v>170</v>
      </c>
      <c r="J20" s="3">
        <v>650</v>
      </c>
      <c r="K20" s="3">
        <f t="shared" si="1"/>
        <v>899</v>
      </c>
      <c r="L20" s="5">
        <f t="shared" si="0"/>
        <v>91.82839632277835</v>
      </c>
      <c r="M20" s="3" t="s">
        <v>32</v>
      </c>
    </row>
    <row r="21" spans="1:13" s="3" customFormat="1" ht="26.25">
      <c r="A21" s="3" t="s">
        <v>33</v>
      </c>
      <c r="B21" s="3">
        <v>100</v>
      </c>
      <c r="C21" s="3">
        <v>50</v>
      </c>
      <c r="D21" s="3">
        <v>0</v>
      </c>
      <c r="E21" s="3">
        <v>600</v>
      </c>
      <c r="F21" s="3">
        <f t="shared" si="2"/>
        <v>750</v>
      </c>
      <c r="G21" s="3">
        <v>50</v>
      </c>
      <c r="H21" s="3">
        <v>50</v>
      </c>
      <c r="I21" s="3">
        <v>0</v>
      </c>
      <c r="J21" s="3">
        <v>300</v>
      </c>
      <c r="K21" s="3">
        <f t="shared" si="1"/>
        <v>400</v>
      </c>
      <c r="L21" s="5">
        <f t="shared" si="0"/>
        <v>53.333333333333336</v>
      </c>
      <c r="M21" s="3" t="s">
        <v>34</v>
      </c>
    </row>
    <row r="22" spans="1:13" s="3" customFormat="1" ht="12.75">
      <c r="A22" s="3" t="s">
        <v>35</v>
      </c>
      <c r="B22" s="3">
        <v>0</v>
      </c>
      <c r="C22" s="3">
        <v>25</v>
      </c>
      <c r="D22" s="3">
        <v>0</v>
      </c>
      <c r="E22" s="3">
        <v>300</v>
      </c>
      <c r="F22" s="3">
        <f t="shared" si="2"/>
        <v>325</v>
      </c>
      <c r="G22" s="3">
        <v>0</v>
      </c>
      <c r="H22" s="3">
        <v>25</v>
      </c>
      <c r="I22" s="3">
        <v>0</v>
      </c>
      <c r="J22" s="3">
        <v>300</v>
      </c>
      <c r="K22" s="3">
        <f t="shared" si="1"/>
        <v>325</v>
      </c>
      <c r="L22" s="5">
        <f t="shared" si="0"/>
        <v>100</v>
      </c>
      <c r="M22" s="3" t="s">
        <v>77</v>
      </c>
    </row>
    <row r="23" spans="1:13" s="3" customFormat="1" ht="66">
      <c r="A23" s="3" t="s">
        <v>37</v>
      </c>
      <c r="B23" s="3">
        <v>0</v>
      </c>
      <c r="C23" s="3">
        <v>305</v>
      </c>
      <c r="D23" s="3">
        <v>0</v>
      </c>
      <c r="E23" s="3">
        <v>2000</v>
      </c>
      <c r="F23" s="3">
        <f t="shared" si="2"/>
        <v>2305</v>
      </c>
      <c r="G23" s="3">
        <v>0</v>
      </c>
      <c r="H23" s="3">
        <v>100</v>
      </c>
      <c r="I23" s="3">
        <v>0</v>
      </c>
      <c r="J23" s="3">
        <v>1250</v>
      </c>
      <c r="K23" s="3">
        <f t="shared" si="1"/>
        <v>1350</v>
      </c>
      <c r="L23" s="5">
        <f t="shared" si="0"/>
        <v>58.56832971800434</v>
      </c>
      <c r="M23" s="3" t="s">
        <v>38</v>
      </c>
    </row>
    <row r="24" spans="1:13" s="3" customFormat="1" ht="52.5">
      <c r="A24" s="3" t="s">
        <v>39</v>
      </c>
      <c r="B24" s="3">
        <v>0</v>
      </c>
      <c r="C24" s="3">
        <v>150</v>
      </c>
      <c r="D24" s="3">
        <v>0</v>
      </c>
      <c r="E24" s="3">
        <v>2500</v>
      </c>
      <c r="F24" s="3">
        <f t="shared" si="2"/>
        <v>2650</v>
      </c>
      <c r="G24" s="3">
        <v>0</v>
      </c>
      <c r="H24" s="3">
        <v>100</v>
      </c>
      <c r="I24" s="3">
        <v>0</v>
      </c>
      <c r="J24" s="3">
        <f>(720+300)+250</f>
        <v>1270</v>
      </c>
      <c r="K24" s="3">
        <f t="shared" si="1"/>
        <v>1370</v>
      </c>
      <c r="L24" s="5">
        <f t="shared" si="0"/>
        <v>51.698113207547166</v>
      </c>
      <c r="M24" s="3" t="s">
        <v>40</v>
      </c>
    </row>
    <row r="25" spans="1:13" s="3" customFormat="1" ht="52.5">
      <c r="A25" s="3" t="s">
        <v>41</v>
      </c>
      <c r="B25" s="3">
        <v>295</v>
      </c>
      <c r="C25" s="3">
        <v>175</v>
      </c>
      <c r="D25" s="3">
        <v>0</v>
      </c>
      <c r="E25" s="3">
        <v>1325</v>
      </c>
      <c r="F25" s="3">
        <f t="shared" si="2"/>
        <v>1795</v>
      </c>
      <c r="G25" s="3">
        <v>0</v>
      </c>
      <c r="H25" s="3">
        <v>100</v>
      </c>
      <c r="I25" s="3">
        <v>0</v>
      </c>
      <c r="J25" s="3">
        <f>(((450+200)+250)+200)+200</f>
        <v>1300</v>
      </c>
      <c r="K25" s="3">
        <f t="shared" si="1"/>
        <v>1400</v>
      </c>
      <c r="L25" s="5">
        <f t="shared" si="0"/>
        <v>77.99442896935933</v>
      </c>
      <c r="M25" s="3" t="s">
        <v>42</v>
      </c>
    </row>
    <row r="26" spans="1:13" s="3" customFormat="1" ht="39">
      <c r="A26" s="3" t="s">
        <v>43</v>
      </c>
      <c r="B26" s="3">
        <v>0</v>
      </c>
      <c r="C26" s="3">
        <v>193</v>
      </c>
      <c r="D26" s="3">
        <v>0</v>
      </c>
      <c r="E26" s="3">
        <v>805</v>
      </c>
      <c r="F26" s="3">
        <f t="shared" si="2"/>
        <v>998</v>
      </c>
      <c r="G26" s="3">
        <v>0</v>
      </c>
      <c r="H26" s="3">
        <v>83</v>
      </c>
      <c r="I26" s="3">
        <v>0</v>
      </c>
      <c r="J26" s="3">
        <v>385</v>
      </c>
      <c r="K26" s="3">
        <f t="shared" si="1"/>
        <v>468</v>
      </c>
      <c r="L26" s="5">
        <f t="shared" si="0"/>
        <v>46.893787575150306</v>
      </c>
      <c r="M26" s="3" t="s">
        <v>44</v>
      </c>
    </row>
    <row r="27" spans="1:13" s="3" customFormat="1" ht="78.75">
      <c r="A27" s="3" t="s">
        <v>45</v>
      </c>
      <c r="B27" s="3">
        <v>30</v>
      </c>
      <c r="C27" s="3">
        <v>50</v>
      </c>
      <c r="D27" s="3">
        <v>100</v>
      </c>
      <c r="E27" s="3">
        <v>600</v>
      </c>
      <c r="F27" s="3">
        <f t="shared" si="2"/>
        <v>780</v>
      </c>
      <c r="G27" s="3">
        <v>0</v>
      </c>
      <c r="H27" s="3">
        <v>50</v>
      </c>
      <c r="I27" s="3">
        <v>0</v>
      </c>
      <c r="J27" s="3">
        <v>300</v>
      </c>
      <c r="K27" s="3">
        <f t="shared" si="1"/>
        <v>350</v>
      </c>
      <c r="L27" s="5">
        <f t="shared" si="0"/>
        <v>44.871794871794876</v>
      </c>
      <c r="M27" s="3" t="s">
        <v>46</v>
      </c>
    </row>
    <row r="28" spans="1:13" s="3" customFormat="1" ht="26.25">
      <c r="A28" s="3" t="s">
        <v>47</v>
      </c>
      <c r="B28" s="3">
        <v>12</v>
      </c>
      <c r="C28" s="3">
        <v>0</v>
      </c>
      <c r="D28" s="3">
        <v>0</v>
      </c>
      <c r="E28" s="3">
        <v>880</v>
      </c>
      <c r="F28" s="3">
        <f t="shared" si="2"/>
        <v>892</v>
      </c>
      <c r="G28" s="3">
        <v>0</v>
      </c>
      <c r="H28" s="3">
        <v>0</v>
      </c>
      <c r="I28" s="3">
        <v>0</v>
      </c>
      <c r="J28" s="3">
        <v>0</v>
      </c>
      <c r="K28" s="3">
        <f t="shared" si="1"/>
        <v>0</v>
      </c>
      <c r="L28" s="5">
        <f t="shared" si="0"/>
        <v>0</v>
      </c>
      <c r="M28" s="3" t="s">
        <v>48</v>
      </c>
    </row>
    <row r="29" spans="1:13" s="3" customFormat="1" ht="12.75">
      <c r="A29" s="3" t="s">
        <v>49</v>
      </c>
      <c r="B29" s="3">
        <v>0</v>
      </c>
      <c r="C29" s="3">
        <v>13</v>
      </c>
      <c r="D29" s="3">
        <v>0</v>
      </c>
      <c r="E29" s="3">
        <v>630</v>
      </c>
      <c r="F29" s="3">
        <f t="shared" si="2"/>
        <v>643</v>
      </c>
      <c r="G29" s="3">
        <v>0</v>
      </c>
      <c r="H29" s="3">
        <v>13</v>
      </c>
      <c r="I29" s="3">
        <v>0</v>
      </c>
      <c r="J29" s="3">
        <v>630</v>
      </c>
      <c r="K29" s="3">
        <f t="shared" si="1"/>
        <v>643</v>
      </c>
      <c r="L29" s="5">
        <f t="shared" si="0"/>
        <v>100</v>
      </c>
      <c r="M29" s="3" t="s">
        <v>186</v>
      </c>
    </row>
    <row r="30" spans="1:13" s="3" customFormat="1" ht="39">
      <c r="A30" s="3" t="s">
        <v>50</v>
      </c>
      <c r="B30" s="3">
        <f>615+726</f>
        <v>1341</v>
      </c>
      <c r="C30" s="3">
        <v>0</v>
      </c>
      <c r="D30" s="3">
        <v>0</v>
      </c>
      <c r="E30" s="3">
        <v>570</v>
      </c>
      <c r="F30" s="3">
        <f t="shared" si="2"/>
        <v>1911</v>
      </c>
      <c r="G30" s="3">
        <v>615</v>
      </c>
      <c r="H30" s="3">
        <v>50</v>
      </c>
      <c r="I30" s="3">
        <v>550</v>
      </c>
      <c r="J30" s="3">
        <v>0</v>
      </c>
      <c r="K30" s="3">
        <f t="shared" si="1"/>
        <v>1215</v>
      </c>
      <c r="L30" s="5">
        <f t="shared" si="0"/>
        <v>63.57927786499214</v>
      </c>
      <c r="M30" s="3" t="s">
        <v>51</v>
      </c>
    </row>
    <row r="31" spans="1:13" s="3" customFormat="1" ht="12.75">
      <c r="A31" s="6" t="s">
        <v>52</v>
      </c>
      <c r="B31" s="6">
        <v>165</v>
      </c>
      <c r="C31" s="6">
        <v>100</v>
      </c>
      <c r="D31" s="6">
        <v>0</v>
      </c>
      <c r="E31" s="6">
        <v>1656</v>
      </c>
      <c r="F31" s="6">
        <f t="shared" si="2"/>
        <v>1921</v>
      </c>
      <c r="G31" s="6">
        <v>165</v>
      </c>
      <c r="H31" s="6">
        <v>100</v>
      </c>
      <c r="I31" s="6">
        <v>0</v>
      </c>
      <c r="J31" s="6">
        <f>1656-150</f>
        <v>1506</v>
      </c>
      <c r="K31" s="6">
        <f t="shared" si="1"/>
        <v>1771</v>
      </c>
      <c r="L31" s="7">
        <f t="shared" si="0"/>
        <v>92.19156689224363</v>
      </c>
      <c r="M31" s="6" t="s">
        <v>53</v>
      </c>
    </row>
    <row r="32" spans="1:13" s="3" customFormat="1" ht="26.25">
      <c r="A32" s="6" t="s">
        <v>54</v>
      </c>
      <c r="B32" s="6">
        <v>1900</v>
      </c>
      <c r="C32" s="6">
        <v>0</v>
      </c>
      <c r="D32" s="6">
        <v>0</v>
      </c>
      <c r="E32" s="6">
        <v>250</v>
      </c>
      <c r="F32" s="6">
        <f t="shared" si="2"/>
        <v>2150</v>
      </c>
      <c r="G32" s="6">
        <v>1500</v>
      </c>
      <c r="H32" s="6">
        <v>0</v>
      </c>
      <c r="I32" s="6">
        <v>0</v>
      </c>
      <c r="J32" s="6">
        <v>250</v>
      </c>
      <c r="K32" s="6">
        <f t="shared" si="1"/>
        <v>1750</v>
      </c>
      <c r="L32" s="7">
        <f t="shared" si="0"/>
        <v>81.3953488372093</v>
      </c>
      <c r="M32" s="6" t="s">
        <v>55</v>
      </c>
    </row>
    <row r="33" spans="1:13" s="3" customFormat="1" ht="12.75">
      <c r="A33" s="6" t="s">
        <v>56</v>
      </c>
      <c r="B33" s="6">
        <v>510</v>
      </c>
      <c r="C33" s="6">
        <v>0</v>
      </c>
      <c r="D33" s="6">
        <v>120</v>
      </c>
      <c r="E33" s="6">
        <v>300</v>
      </c>
      <c r="F33" s="6">
        <f t="shared" si="2"/>
        <v>930</v>
      </c>
      <c r="G33" s="6">
        <v>510</v>
      </c>
      <c r="H33" s="6">
        <v>0</v>
      </c>
      <c r="I33" s="6">
        <v>120</v>
      </c>
      <c r="J33" s="6">
        <v>300</v>
      </c>
      <c r="K33" s="6">
        <f t="shared" si="1"/>
        <v>930</v>
      </c>
      <c r="L33" s="7">
        <f t="shared" si="0"/>
        <v>100</v>
      </c>
      <c r="M33" s="6" t="s">
        <v>77</v>
      </c>
    </row>
    <row r="34" spans="1:13" s="3" customFormat="1" ht="26.25">
      <c r="A34" s="6" t="s">
        <v>57</v>
      </c>
      <c r="B34" s="6">
        <v>0</v>
      </c>
      <c r="C34" s="6">
        <v>100</v>
      </c>
      <c r="D34" s="6">
        <v>150</v>
      </c>
      <c r="E34" s="6">
        <v>300</v>
      </c>
      <c r="F34" s="6">
        <f t="shared" si="2"/>
        <v>550</v>
      </c>
      <c r="G34" s="6">
        <v>0</v>
      </c>
      <c r="H34" s="6">
        <v>100</v>
      </c>
      <c r="I34" s="6">
        <v>0</v>
      </c>
      <c r="J34" s="6">
        <v>300</v>
      </c>
      <c r="K34" s="6">
        <f t="shared" si="1"/>
        <v>400</v>
      </c>
      <c r="L34" s="7">
        <f t="shared" si="0"/>
        <v>72.72727272727273</v>
      </c>
      <c r="M34" s="6" t="s">
        <v>58</v>
      </c>
    </row>
    <row r="35" spans="1:13" s="3" customFormat="1" ht="12.75">
      <c r="A35" s="6" t="s">
        <v>59</v>
      </c>
      <c r="B35" s="6">
        <v>200</v>
      </c>
      <c r="C35" s="6">
        <v>100</v>
      </c>
      <c r="D35" s="6">
        <v>580</v>
      </c>
      <c r="E35" s="6">
        <v>400</v>
      </c>
      <c r="F35" s="6">
        <f t="shared" si="2"/>
        <v>1280</v>
      </c>
      <c r="G35" s="6">
        <v>200</v>
      </c>
      <c r="H35" s="6">
        <v>100</v>
      </c>
      <c r="I35" s="6">
        <v>580</v>
      </c>
      <c r="J35" s="6">
        <v>400</v>
      </c>
      <c r="K35" s="6">
        <f t="shared" si="1"/>
        <v>1280</v>
      </c>
      <c r="L35" s="7">
        <f t="shared" si="0"/>
        <v>100</v>
      </c>
      <c r="M35" s="6" t="s">
        <v>186</v>
      </c>
    </row>
    <row r="36" spans="1:13" s="3" customFormat="1" ht="12.75">
      <c r="A36" s="6" t="s">
        <v>60</v>
      </c>
      <c r="B36" s="6">
        <v>765</v>
      </c>
      <c r="C36" s="6">
        <v>0</v>
      </c>
      <c r="D36" s="6">
        <v>0</v>
      </c>
      <c r="E36" s="6">
        <v>0</v>
      </c>
      <c r="F36" s="6">
        <f t="shared" si="2"/>
        <v>765</v>
      </c>
      <c r="G36" s="6">
        <v>485</v>
      </c>
      <c r="H36" s="6">
        <v>0</v>
      </c>
      <c r="I36" s="6">
        <v>0</v>
      </c>
      <c r="J36" s="6">
        <v>0</v>
      </c>
      <c r="K36" s="6">
        <f t="shared" si="1"/>
        <v>485</v>
      </c>
      <c r="L36" s="7">
        <f t="shared" si="0"/>
        <v>63.39869281045751</v>
      </c>
      <c r="M36" s="6" t="s">
        <v>61</v>
      </c>
    </row>
    <row r="37" spans="1:13" s="3" customFormat="1" ht="12.75">
      <c r="A37" s="6" t="s">
        <v>62</v>
      </c>
      <c r="B37" s="6">
        <v>0</v>
      </c>
      <c r="C37" s="6">
        <v>0</v>
      </c>
      <c r="D37" s="6">
        <v>0</v>
      </c>
      <c r="E37" s="6">
        <v>570</v>
      </c>
      <c r="F37" s="6">
        <f t="shared" si="2"/>
        <v>570</v>
      </c>
      <c r="G37" s="6">
        <v>0</v>
      </c>
      <c r="H37" s="6">
        <v>0</v>
      </c>
      <c r="I37" s="6">
        <v>0</v>
      </c>
      <c r="J37" s="6">
        <v>570</v>
      </c>
      <c r="K37" s="6">
        <f t="shared" si="1"/>
        <v>570</v>
      </c>
      <c r="L37" s="7">
        <f t="shared" si="0"/>
        <v>100</v>
      </c>
      <c r="M37" s="6" t="s">
        <v>186</v>
      </c>
    </row>
    <row r="38" spans="1:13" s="3" customFormat="1" ht="12.75">
      <c r="A38" s="6" t="s">
        <v>63</v>
      </c>
      <c r="B38" s="6">
        <v>0</v>
      </c>
      <c r="C38" s="6">
        <v>0</v>
      </c>
      <c r="D38" s="6">
        <v>0</v>
      </c>
      <c r="E38" s="6">
        <v>200</v>
      </c>
      <c r="F38" s="6">
        <f t="shared" si="2"/>
        <v>200</v>
      </c>
      <c r="G38" s="6">
        <v>0</v>
      </c>
      <c r="H38" s="6">
        <v>0</v>
      </c>
      <c r="I38" s="6">
        <v>0</v>
      </c>
      <c r="J38" s="6">
        <v>200</v>
      </c>
      <c r="K38" s="6">
        <f t="shared" si="1"/>
        <v>200</v>
      </c>
      <c r="L38" s="7">
        <f t="shared" si="0"/>
        <v>100</v>
      </c>
      <c r="M38" s="6" t="s">
        <v>186</v>
      </c>
    </row>
    <row r="39" spans="1:13" s="3" customFormat="1" ht="12.75">
      <c r="A39" s="6" t="s">
        <v>64</v>
      </c>
      <c r="B39" s="6">
        <v>230</v>
      </c>
      <c r="C39" s="6">
        <v>0</v>
      </c>
      <c r="D39" s="6">
        <v>0</v>
      </c>
      <c r="E39" s="6">
        <v>360</v>
      </c>
      <c r="F39" s="6">
        <f t="shared" si="2"/>
        <v>590</v>
      </c>
      <c r="G39" s="6">
        <v>230</v>
      </c>
      <c r="H39" s="6">
        <v>0</v>
      </c>
      <c r="I39" s="6">
        <v>0</v>
      </c>
      <c r="J39" s="6">
        <v>360</v>
      </c>
      <c r="K39" s="6">
        <f t="shared" si="1"/>
        <v>590</v>
      </c>
      <c r="L39" s="7">
        <f t="shared" si="0"/>
        <v>100</v>
      </c>
      <c r="M39" s="6" t="s">
        <v>186</v>
      </c>
    </row>
    <row r="40" spans="1:13" s="3" customFormat="1" ht="26.25">
      <c r="A40" s="6" t="s">
        <v>65</v>
      </c>
      <c r="B40" s="6">
        <v>540</v>
      </c>
      <c r="C40" s="6">
        <v>214</v>
      </c>
      <c r="D40" s="6">
        <v>40</v>
      </c>
      <c r="E40" s="6">
        <v>845</v>
      </c>
      <c r="F40" s="6">
        <f t="shared" si="2"/>
        <v>1639</v>
      </c>
      <c r="G40" s="6">
        <v>140</v>
      </c>
      <c r="H40" s="6">
        <v>214</v>
      </c>
      <c r="I40" s="6">
        <v>40</v>
      </c>
      <c r="J40" s="6">
        <v>645</v>
      </c>
      <c r="K40" s="6">
        <f t="shared" si="1"/>
        <v>1039</v>
      </c>
      <c r="L40" s="7">
        <f t="shared" si="0"/>
        <v>63.39231238560098</v>
      </c>
      <c r="M40" s="6" t="s">
        <v>66</v>
      </c>
    </row>
    <row r="41" spans="1:13" s="3" customFormat="1" ht="12.75">
      <c r="A41" s="6" t="s">
        <v>67</v>
      </c>
      <c r="B41" s="6">
        <v>800</v>
      </c>
      <c r="C41" s="6">
        <v>0</v>
      </c>
      <c r="D41" s="6">
        <v>0</v>
      </c>
      <c r="E41" s="6">
        <v>0</v>
      </c>
      <c r="F41" s="6">
        <f t="shared" si="2"/>
        <v>800</v>
      </c>
      <c r="G41" s="6">
        <v>400</v>
      </c>
      <c r="H41" s="6">
        <v>0</v>
      </c>
      <c r="I41" s="6">
        <v>0</v>
      </c>
      <c r="J41" s="6">
        <v>0</v>
      </c>
      <c r="K41" s="6">
        <f t="shared" si="1"/>
        <v>400</v>
      </c>
      <c r="L41" s="7">
        <f t="shared" si="0"/>
        <v>50</v>
      </c>
      <c r="M41" s="6" t="s">
        <v>68</v>
      </c>
    </row>
    <row r="42" spans="1:13" s="3" customFormat="1" ht="12.75">
      <c r="A42" s="6" t="s">
        <v>69</v>
      </c>
      <c r="B42" s="6">
        <v>0</v>
      </c>
      <c r="C42" s="6">
        <v>0</v>
      </c>
      <c r="D42" s="6">
        <v>0</v>
      </c>
      <c r="E42" s="6">
        <v>350</v>
      </c>
      <c r="F42" s="6">
        <f t="shared" si="2"/>
        <v>350</v>
      </c>
      <c r="G42" s="6">
        <v>0</v>
      </c>
      <c r="H42" s="6">
        <v>0</v>
      </c>
      <c r="I42" s="6">
        <v>0</v>
      </c>
      <c r="J42" s="6">
        <v>350</v>
      </c>
      <c r="K42" s="6">
        <f t="shared" si="1"/>
        <v>350</v>
      </c>
      <c r="L42" s="7">
        <f t="shared" si="0"/>
        <v>100</v>
      </c>
      <c r="M42" s="6" t="s">
        <v>186</v>
      </c>
    </row>
    <row r="43" spans="1:13" s="3" customFormat="1" ht="12.75">
      <c r="A43" s="6" t="s">
        <v>70</v>
      </c>
      <c r="B43" s="6">
        <v>60</v>
      </c>
      <c r="C43" s="6">
        <v>120</v>
      </c>
      <c r="D43" s="6">
        <v>0</v>
      </c>
      <c r="E43" s="6">
        <v>1210</v>
      </c>
      <c r="F43" s="6">
        <f t="shared" si="2"/>
        <v>1390</v>
      </c>
      <c r="G43" s="6">
        <v>60</v>
      </c>
      <c r="H43" s="6">
        <v>120</v>
      </c>
      <c r="I43" s="6">
        <v>0</v>
      </c>
      <c r="J43" s="6">
        <f>1210-150</f>
        <v>1060</v>
      </c>
      <c r="K43" s="6">
        <f t="shared" si="1"/>
        <v>1240</v>
      </c>
      <c r="L43" s="7">
        <f t="shared" si="0"/>
        <v>89.20863309352518</v>
      </c>
      <c r="M43" s="6" t="s">
        <v>71</v>
      </c>
    </row>
    <row r="44" spans="1:13" s="3" customFormat="1" ht="12.75">
      <c r="A44" s="6" t="s">
        <v>72</v>
      </c>
      <c r="B44" s="6">
        <v>500</v>
      </c>
      <c r="C44" s="6">
        <v>0</v>
      </c>
      <c r="D44" s="6">
        <v>0</v>
      </c>
      <c r="E44" s="6">
        <v>75</v>
      </c>
      <c r="F44" s="6">
        <f t="shared" si="2"/>
        <v>575</v>
      </c>
      <c r="G44" s="6">
        <v>500</v>
      </c>
      <c r="H44" s="6">
        <v>0</v>
      </c>
      <c r="I44" s="6">
        <v>0</v>
      </c>
      <c r="J44" s="6">
        <v>75</v>
      </c>
      <c r="K44" s="6">
        <f t="shared" si="1"/>
        <v>575</v>
      </c>
      <c r="L44" s="7">
        <f t="shared" si="0"/>
        <v>100</v>
      </c>
      <c r="M44" s="6" t="s">
        <v>186</v>
      </c>
    </row>
    <row r="45" spans="1:13" s="3" customFormat="1" ht="12.75">
      <c r="A45" s="6" t="s">
        <v>73</v>
      </c>
      <c r="B45" s="6">
        <v>0</v>
      </c>
      <c r="C45" s="6">
        <v>150</v>
      </c>
      <c r="D45" s="6">
        <v>0</v>
      </c>
      <c r="E45" s="6">
        <v>750</v>
      </c>
      <c r="F45" s="6">
        <f t="shared" si="2"/>
        <v>900</v>
      </c>
      <c r="G45" s="6">
        <v>0</v>
      </c>
      <c r="H45" s="6">
        <v>150</v>
      </c>
      <c r="I45" s="6">
        <v>0</v>
      </c>
      <c r="J45" s="6">
        <v>750</v>
      </c>
      <c r="K45" s="6">
        <f t="shared" si="1"/>
        <v>900</v>
      </c>
      <c r="L45" s="7">
        <f t="shared" si="0"/>
        <v>100</v>
      </c>
      <c r="M45" s="6" t="s">
        <v>186</v>
      </c>
    </row>
    <row r="46" spans="1:13" s="3" customFormat="1" ht="12.75">
      <c r="A46" s="6" t="s">
        <v>74</v>
      </c>
      <c r="B46" s="6">
        <v>0</v>
      </c>
      <c r="C46" s="6">
        <v>0</v>
      </c>
      <c r="D46" s="6">
        <v>0</v>
      </c>
      <c r="E46" s="6">
        <v>0</v>
      </c>
      <c r="F46" s="6">
        <f t="shared" si="2"/>
        <v>0</v>
      </c>
      <c r="G46" s="6">
        <v>0</v>
      </c>
      <c r="H46" s="6">
        <v>0</v>
      </c>
      <c r="I46" s="6">
        <v>0</v>
      </c>
      <c r="J46" s="6">
        <v>0</v>
      </c>
      <c r="K46" s="6">
        <f t="shared" si="1"/>
        <v>0</v>
      </c>
      <c r="L46" s="7">
        <v>0</v>
      </c>
      <c r="M46" s="6" t="s">
        <v>75</v>
      </c>
    </row>
    <row r="47" spans="1:13" s="3" customFormat="1" ht="12.75">
      <c r="A47" s="6" t="s">
        <v>76</v>
      </c>
      <c r="B47" s="6">
        <v>72</v>
      </c>
      <c r="C47" s="6">
        <v>0</v>
      </c>
      <c r="D47" s="6">
        <v>0</v>
      </c>
      <c r="E47" s="6">
        <v>450</v>
      </c>
      <c r="F47" s="6">
        <f t="shared" si="2"/>
        <v>522</v>
      </c>
      <c r="G47" s="6">
        <v>72</v>
      </c>
      <c r="H47" s="6">
        <v>0</v>
      </c>
      <c r="I47" s="6">
        <v>0</v>
      </c>
      <c r="J47" s="6">
        <v>450</v>
      </c>
      <c r="K47" s="6">
        <f t="shared" si="1"/>
        <v>522</v>
      </c>
      <c r="L47" s="7">
        <f aca="true" t="shared" si="3" ref="L47:L53">(K47/F47)*100</f>
        <v>100</v>
      </c>
      <c r="M47" s="6" t="s">
        <v>77</v>
      </c>
    </row>
    <row r="48" spans="1:13" s="3" customFormat="1" ht="39">
      <c r="A48" s="6" t="s">
        <v>78</v>
      </c>
      <c r="B48" s="6">
        <v>1000</v>
      </c>
      <c r="C48" s="6">
        <v>0</v>
      </c>
      <c r="D48" s="6">
        <v>0</v>
      </c>
      <c r="E48" s="6">
        <v>0</v>
      </c>
      <c r="F48" s="6">
        <f t="shared" si="2"/>
        <v>1000</v>
      </c>
      <c r="G48" s="6">
        <v>600</v>
      </c>
      <c r="H48" s="6">
        <v>0</v>
      </c>
      <c r="I48" s="6">
        <v>0</v>
      </c>
      <c r="J48" s="6">
        <v>0</v>
      </c>
      <c r="K48" s="6">
        <f t="shared" si="1"/>
        <v>600</v>
      </c>
      <c r="L48" s="7">
        <f t="shared" si="3"/>
        <v>60</v>
      </c>
      <c r="M48" s="6" t="s">
        <v>79</v>
      </c>
    </row>
    <row r="49" spans="1:13" s="3" customFormat="1" ht="12.75">
      <c r="A49" s="6" t="s">
        <v>80</v>
      </c>
      <c r="B49" s="6">
        <v>0</v>
      </c>
      <c r="C49" s="6">
        <v>40</v>
      </c>
      <c r="D49" s="6">
        <v>0</v>
      </c>
      <c r="E49" s="6">
        <v>500</v>
      </c>
      <c r="F49" s="6">
        <f t="shared" si="2"/>
        <v>540</v>
      </c>
      <c r="G49" s="6">
        <v>0</v>
      </c>
      <c r="H49" s="6">
        <v>40</v>
      </c>
      <c r="I49" s="6">
        <v>0</v>
      </c>
      <c r="J49" s="6">
        <v>500</v>
      </c>
      <c r="K49" s="6">
        <f t="shared" si="1"/>
        <v>540</v>
      </c>
      <c r="L49" s="7">
        <f t="shared" si="3"/>
        <v>100</v>
      </c>
      <c r="M49" s="6" t="s">
        <v>81</v>
      </c>
    </row>
    <row r="50" spans="1:13" s="3" customFormat="1" ht="12.75">
      <c r="A50" s="6" t="s">
        <v>82</v>
      </c>
      <c r="B50" s="6">
        <v>0</v>
      </c>
      <c r="C50" s="6">
        <v>0</v>
      </c>
      <c r="D50" s="6">
        <v>0</v>
      </c>
      <c r="E50" s="6">
        <v>500</v>
      </c>
      <c r="F50" s="6">
        <f t="shared" si="2"/>
        <v>500</v>
      </c>
      <c r="G50" s="6">
        <v>0</v>
      </c>
      <c r="H50" s="6">
        <v>0</v>
      </c>
      <c r="I50" s="6">
        <v>0</v>
      </c>
      <c r="J50" s="6">
        <v>0</v>
      </c>
      <c r="K50" s="6">
        <f t="shared" si="1"/>
        <v>0</v>
      </c>
      <c r="L50" s="7">
        <f t="shared" si="3"/>
        <v>0</v>
      </c>
      <c r="M50" s="6" t="s">
        <v>83</v>
      </c>
    </row>
    <row r="51" spans="1:13" s="3" customFormat="1" ht="12.75">
      <c r="A51" s="6" t="s">
        <v>84</v>
      </c>
      <c r="B51" s="6">
        <v>140</v>
      </c>
      <c r="C51" s="6">
        <v>0</v>
      </c>
      <c r="D51" s="6">
        <v>0</v>
      </c>
      <c r="E51" s="6">
        <v>0</v>
      </c>
      <c r="F51" s="6">
        <f t="shared" si="2"/>
        <v>140</v>
      </c>
      <c r="G51" s="6">
        <v>140</v>
      </c>
      <c r="H51" s="6">
        <v>0</v>
      </c>
      <c r="I51" s="6">
        <v>0</v>
      </c>
      <c r="J51" s="6">
        <v>0</v>
      </c>
      <c r="K51" s="6">
        <f t="shared" si="1"/>
        <v>140</v>
      </c>
      <c r="L51" s="7">
        <f t="shared" si="3"/>
        <v>100</v>
      </c>
      <c r="M51" s="6" t="s">
        <v>36</v>
      </c>
    </row>
    <row r="52" spans="1:13" s="3" customFormat="1" ht="12.75">
      <c r="A52" s="6" t="s">
        <v>85</v>
      </c>
      <c r="B52" s="6">
        <v>0</v>
      </c>
      <c r="C52" s="6">
        <v>50</v>
      </c>
      <c r="D52" s="6">
        <v>0</v>
      </c>
      <c r="E52" s="6">
        <v>350</v>
      </c>
      <c r="F52" s="6">
        <f t="shared" si="2"/>
        <v>400</v>
      </c>
      <c r="G52" s="6">
        <v>0</v>
      </c>
      <c r="H52" s="6">
        <v>50</v>
      </c>
      <c r="I52" s="6">
        <v>0</v>
      </c>
      <c r="J52" s="6">
        <v>350</v>
      </c>
      <c r="K52" s="6">
        <f t="shared" si="1"/>
        <v>400</v>
      </c>
      <c r="L52" s="7">
        <f t="shared" si="3"/>
        <v>100</v>
      </c>
      <c r="M52" s="6" t="s">
        <v>8</v>
      </c>
    </row>
    <row r="53" spans="1:13" s="3" customFormat="1" ht="12.75">
      <c r="A53" s="3" t="s">
        <v>86</v>
      </c>
      <c r="B53" s="3">
        <v>0</v>
      </c>
      <c r="C53" s="3">
        <v>110</v>
      </c>
      <c r="D53" s="3">
        <v>0</v>
      </c>
      <c r="E53" s="3">
        <v>1454</v>
      </c>
      <c r="F53" s="3">
        <f t="shared" si="2"/>
        <v>1564</v>
      </c>
      <c r="G53" s="3">
        <v>0</v>
      </c>
      <c r="H53" s="3">
        <v>110</v>
      </c>
      <c r="I53" s="3">
        <v>0</v>
      </c>
      <c r="J53" s="3">
        <v>1454</v>
      </c>
      <c r="K53" s="3">
        <f t="shared" si="1"/>
        <v>1564</v>
      </c>
      <c r="L53" s="5">
        <f t="shared" si="3"/>
        <v>100</v>
      </c>
      <c r="M53" s="3" t="s">
        <v>87</v>
      </c>
    </row>
    <row r="54" spans="1:13" s="3" customFormat="1" ht="12.75">
      <c r="A54" s="3" t="s">
        <v>88</v>
      </c>
      <c r="B54" s="3">
        <v>0</v>
      </c>
      <c r="C54" s="3">
        <v>0</v>
      </c>
      <c r="D54" s="3">
        <v>0</v>
      </c>
      <c r="E54" s="3">
        <v>0</v>
      </c>
      <c r="F54" s="3">
        <f t="shared" si="2"/>
        <v>0</v>
      </c>
      <c r="G54" s="3">
        <v>0</v>
      </c>
      <c r="H54" s="3">
        <v>0</v>
      </c>
      <c r="I54" s="3">
        <v>0</v>
      </c>
      <c r="J54" s="3">
        <v>0</v>
      </c>
      <c r="K54" s="3">
        <v>0</v>
      </c>
      <c r="L54" s="5">
        <v>0</v>
      </c>
      <c r="M54" s="3" t="s">
        <v>89</v>
      </c>
    </row>
    <row r="55" spans="1:13" s="3" customFormat="1" ht="26.25">
      <c r="A55" s="3" t="s">
        <v>90</v>
      </c>
      <c r="B55" s="3">
        <v>2556</v>
      </c>
      <c r="C55" s="3">
        <v>0</v>
      </c>
      <c r="D55" s="3">
        <v>0</v>
      </c>
      <c r="E55" s="3">
        <v>0</v>
      </c>
      <c r="F55" s="3">
        <f t="shared" si="2"/>
        <v>2556</v>
      </c>
      <c r="G55" s="3">
        <v>1000</v>
      </c>
      <c r="H55" s="3">
        <v>0</v>
      </c>
      <c r="I55" s="3">
        <v>0</v>
      </c>
      <c r="J55" s="3">
        <v>0</v>
      </c>
      <c r="K55" s="3">
        <f aca="true" t="shared" si="4" ref="K55:K86">SUM(G55:J55)</f>
        <v>1000</v>
      </c>
      <c r="L55" s="5">
        <f aca="true" t="shared" si="5" ref="L55:L86">(K55/F55)*100</f>
        <v>39.123630672926446</v>
      </c>
      <c r="M55" s="3" t="s">
        <v>91</v>
      </c>
    </row>
    <row r="56" spans="1:13" s="3" customFormat="1" ht="26.25">
      <c r="A56" s="3" t="s">
        <v>92</v>
      </c>
      <c r="B56" s="3">
        <v>475</v>
      </c>
      <c r="C56" s="3">
        <v>500</v>
      </c>
      <c r="D56" s="3">
        <v>0</v>
      </c>
      <c r="E56" s="3">
        <v>1750</v>
      </c>
      <c r="F56" s="3">
        <f t="shared" si="2"/>
        <v>2725</v>
      </c>
      <c r="G56" s="3">
        <v>375</v>
      </c>
      <c r="H56" s="3">
        <v>150</v>
      </c>
      <c r="I56" s="3">
        <v>0</v>
      </c>
      <c r="J56" s="3">
        <v>1000</v>
      </c>
      <c r="K56" s="3">
        <f t="shared" si="4"/>
        <v>1525</v>
      </c>
      <c r="L56" s="5">
        <f t="shared" si="5"/>
        <v>55.96330275229357</v>
      </c>
      <c r="M56" s="3" t="s">
        <v>93</v>
      </c>
    </row>
    <row r="57" spans="1:13" s="3" customFormat="1" ht="39">
      <c r="A57" s="3" t="s">
        <v>94</v>
      </c>
      <c r="B57" s="3">
        <v>0</v>
      </c>
      <c r="C57" s="3">
        <v>100</v>
      </c>
      <c r="D57" s="3">
        <v>100</v>
      </c>
      <c r="E57" s="3">
        <v>600</v>
      </c>
      <c r="F57" s="3">
        <f t="shared" si="2"/>
        <v>800</v>
      </c>
      <c r="G57" s="3">
        <v>0</v>
      </c>
      <c r="H57" s="3">
        <v>100</v>
      </c>
      <c r="I57" s="3">
        <v>100</v>
      </c>
      <c r="J57" s="3">
        <v>500</v>
      </c>
      <c r="K57" s="3">
        <f t="shared" si="4"/>
        <v>700</v>
      </c>
      <c r="L57" s="5">
        <f t="shared" si="5"/>
        <v>87.5</v>
      </c>
      <c r="M57" s="3" t="s">
        <v>95</v>
      </c>
    </row>
    <row r="58" spans="1:13" s="3" customFormat="1" ht="26.25">
      <c r="A58" s="3" t="s">
        <v>96</v>
      </c>
      <c r="B58" s="3">
        <v>880</v>
      </c>
      <c r="C58" s="3">
        <v>50</v>
      </c>
      <c r="D58" s="3">
        <v>0</v>
      </c>
      <c r="E58" s="3">
        <v>100</v>
      </c>
      <c r="F58" s="3">
        <v>1030</v>
      </c>
      <c r="G58" s="3">
        <v>510</v>
      </c>
      <c r="H58" s="3">
        <v>50</v>
      </c>
      <c r="I58" s="3">
        <v>0</v>
      </c>
      <c r="J58" s="3">
        <v>100</v>
      </c>
      <c r="K58" s="3">
        <f t="shared" si="4"/>
        <v>660</v>
      </c>
      <c r="L58" s="5">
        <f t="shared" si="5"/>
        <v>64.07766990291263</v>
      </c>
      <c r="M58" s="3" t="s">
        <v>97</v>
      </c>
    </row>
    <row r="59" spans="1:13" s="3" customFormat="1" ht="12.75">
      <c r="A59" s="3" t="s">
        <v>98</v>
      </c>
      <c r="B59" s="3">
        <v>100</v>
      </c>
      <c r="C59" s="3">
        <v>30</v>
      </c>
      <c r="D59" s="3">
        <v>0</v>
      </c>
      <c r="E59" s="3">
        <v>100</v>
      </c>
      <c r="F59" s="3">
        <f>SUM(B59:E59)</f>
        <v>230</v>
      </c>
      <c r="G59" s="3">
        <v>100</v>
      </c>
      <c r="H59" s="3">
        <v>30</v>
      </c>
      <c r="I59" s="3">
        <v>0</v>
      </c>
      <c r="J59" s="3">
        <v>100</v>
      </c>
      <c r="K59" s="3">
        <f t="shared" si="4"/>
        <v>230</v>
      </c>
      <c r="L59" s="5">
        <f t="shared" si="5"/>
        <v>100</v>
      </c>
      <c r="M59" s="3" t="s">
        <v>99</v>
      </c>
    </row>
    <row r="60" spans="1:13" s="3" customFormat="1" ht="26.25">
      <c r="A60" s="3" t="s">
        <v>100</v>
      </c>
      <c r="B60" s="3">
        <v>0</v>
      </c>
      <c r="C60" s="3">
        <v>80</v>
      </c>
      <c r="D60" s="3">
        <v>0</v>
      </c>
      <c r="E60" s="3">
        <v>1918</v>
      </c>
      <c r="F60" s="3">
        <f>SUM(B60:E60)</f>
        <v>1998</v>
      </c>
      <c r="G60" s="3">
        <v>0</v>
      </c>
      <c r="H60" s="3">
        <v>80</v>
      </c>
      <c r="I60" s="3">
        <v>0</v>
      </c>
      <c r="J60" s="3">
        <v>1288</v>
      </c>
      <c r="K60" s="3">
        <f t="shared" si="4"/>
        <v>1368</v>
      </c>
      <c r="L60" s="5">
        <f t="shared" si="5"/>
        <v>68.46846846846847</v>
      </c>
      <c r="M60" s="3" t="s">
        <v>101</v>
      </c>
    </row>
    <row r="61" spans="1:13" s="3" customFormat="1" ht="12.75">
      <c r="A61" s="3" t="s">
        <v>102</v>
      </c>
      <c r="B61" s="3">
        <v>0</v>
      </c>
      <c r="C61" s="3">
        <v>25</v>
      </c>
      <c r="D61" s="3">
        <v>100</v>
      </c>
      <c r="E61" s="3">
        <v>440</v>
      </c>
      <c r="F61" s="3">
        <f>SUM(B61:E61)</f>
        <v>565</v>
      </c>
      <c r="G61" s="3">
        <v>0</v>
      </c>
      <c r="H61" s="3">
        <v>25</v>
      </c>
      <c r="I61" s="3">
        <v>100</v>
      </c>
      <c r="J61" s="3">
        <v>390</v>
      </c>
      <c r="K61" s="3">
        <f t="shared" si="4"/>
        <v>515</v>
      </c>
      <c r="L61" s="5">
        <f t="shared" si="5"/>
        <v>91.1504424778761</v>
      </c>
      <c r="M61" s="3" t="s">
        <v>103</v>
      </c>
    </row>
    <row r="62" spans="1:13" s="3" customFormat="1" ht="12.75">
      <c r="A62" s="3" t="s">
        <v>104</v>
      </c>
      <c r="B62" s="3">
        <v>0</v>
      </c>
      <c r="C62" s="3">
        <v>50</v>
      </c>
      <c r="D62" s="3">
        <v>0</v>
      </c>
      <c r="E62" s="3">
        <v>850</v>
      </c>
      <c r="F62" s="3">
        <v>900</v>
      </c>
      <c r="G62" s="3">
        <v>0</v>
      </c>
      <c r="H62" s="3">
        <v>50</v>
      </c>
      <c r="I62" s="3">
        <v>0</v>
      </c>
      <c r="J62" s="3">
        <v>450</v>
      </c>
      <c r="K62" s="3">
        <f t="shared" si="4"/>
        <v>500</v>
      </c>
      <c r="L62" s="5">
        <f t="shared" si="5"/>
        <v>55.55555555555556</v>
      </c>
      <c r="M62" s="3" t="s">
        <v>105</v>
      </c>
    </row>
    <row r="63" spans="1:13" s="3" customFormat="1" ht="12.75">
      <c r="A63" s="3" t="s">
        <v>106</v>
      </c>
      <c r="B63" s="3">
        <v>50</v>
      </c>
      <c r="C63" s="3">
        <v>30</v>
      </c>
      <c r="D63" s="3">
        <v>550</v>
      </c>
      <c r="E63" s="3">
        <v>50</v>
      </c>
      <c r="F63" s="3">
        <f aca="true" t="shared" si="6" ref="F63:F94">SUM(B63:E63)</f>
        <v>680</v>
      </c>
      <c r="G63" s="3">
        <v>50</v>
      </c>
      <c r="H63" s="3">
        <v>30</v>
      </c>
      <c r="I63" s="3">
        <v>550</v>
      </c>
      <c r="J63" s="3">
        <v>50</v>
      </c>
      <c r="K63" s="3">
        <f t="shared" si="4"/>
        <v>680</v>
      </c>
      <c r="L63" s="5">
        <f t="shared" si="5"/>
        <v>100</v>
      </c>
      <c r="M63" s="3" t="s">
        <v>107</v>
      </c>
    </row>
    <row r="64" spans="1:13" s="3" customFormat="1" ht="26.25">
      <c r="A64" s="3" t="s">
        <v>108</v>
      </c>
      <c r="B64" s="3">
        <v>25</v>
      </c>
      <c r="C64" s="3">
        <v>100</v>
      </c>
      <c r="D64" s="3">
        <v>0</v>
      </c>
      <c r="E64" s="3">
        <v>725</v>
      </c>
      <c r="F64" s="3">
        <f t="shared" si="6"/>
        <v>850</v>
      </c>
      <c r="G64" s="3">
        <v>25</v>
      </c>
      <c r="H64" s="3">
        <v>100</v>
      </c>
      <c r="I64" s="3">
        <v>0</v>
      </c>
      <c r="J64" s="3">
        <v>400</v>
      </c>
      <c r="K64" s="3">
        <f t="shared" si="4"/>
        <v>525</v>
      </c>
      <c r="L64" s="5">
        <f t="shared" si="5"/>
        <v>61.76470588235294</v>
      </c>
      <c r="M64" s="3" t="s">
        <v>109</v>
      </c>
    </row>
    <row r="65" spans="1:13" s="3" customFormat="1" ht="26.25">
      <c r="A65" s="3" t="s">
        <v>110</v>
      </c>
      <c r="B65" s="3">
        <v>0</v>
      </c>
      <c r="C65" s="3">
        <v>20</v>
      </c>
      <c r="D65" s="3">
        <v>0</v>
      </c>
      <c r="E65" s="3">
        <v>240</v>
      </c>
      <c r="F65" s="3">
        <f t="shared" si="6"/>
        <v>260</v>
      </c>
      <c r="G65" s="3">
        <v>0</v>
      </c>
      <c r="H65" s="3">
        <v>20</v>
      </c>
      <c r="I65" s="3">
        <v>0</v>
      </c>
      <c r="J65" s="3">
        <v>240</v>
      </c>
      <c r="K65" s="3">
        <f t="shared" si="4"/>
        <v>260</v>
      </c>
      <c r="L65" s="5">
        <f t="shared" si="5"/>
        <v>100</v>
      </c>
      <c r="M65" s="3" t="s">
        <v>8</v>
      </c>
    </row>
    <row r="66" spans="1:13" s="3" customFormat="1" ht="39">
      <c r="A66" s="3" t="s">
        <v>111</v>
      </c>
      <c r="B66" s="3">
        <v>90</v>
      </c>
      <c r="C66" s="3">
        <v>60</v>
      </c>
      <c r="D66" s="3">
        <v>250</v>
      </c>
      <c r="E66" s="3">
        <v>1683</v>
      </c>
      <c r="F66" s="3">
        <f t="shared" si="6"/>
        <v>2083</v>
      </c>
      <c r="G66" s="3">
        <v>90</v>
      </c>
      <c r="H66" s="3">
        <v>60</v>
      </c>
      <c r="I66" s="3">
        <v>250</v>
      </c>
      <c r="J66" s="3">
        <v>1250</v>
      </c>
      <c r="K66" s="3">
        <f t="shared" si="4"/>
        <v>1650</v>
      </c>
      <c r="L66" s="5">
        <f t="shared" si="5"/>
        <v>79.21267402784446</v>
      </c>
      <c r="M66" s="3" t="s">
        <v>112</v>
      </c>
    </row>
    <row r="67" spans="1:13" s="3" customFormat="1" ht="26.25">
      <c r="A67" s="3" t="s">
        <v>113</v>
      </c>
      <c r="B67" s="3">
        <v>371</v>
      </c>
      <c r="C67" s="3">
        <v>96</v>
      </c>
      <c r="D67" s="3">
        <v>0</v>
      </c>
      <c r="E67" s="3">
        <v>1796</v>
      </c>
      <c r="F67" s="3">
        <f t="shared" si="6"/>
        <v>2263</v>
      </c>
      <c r="G67" s="3">
        <v>0</v>
      </c>
      <c r="H67" s="3">
        <v>96</v>
      </c>
      <c r="I67" s="3">
        <v>0</v>
      </c>
      <c r="J67" s="3">
        <v>1096</v>
      </c>
      <c r="K67" s="3">
        <f t="shared" si="4"/>
        <v>1192</v>
      </c>
      <c r="L67" s="5">
        <f t="shared" si="5"/>
        <v>52.67344233318604</v>
      </c>
      <c r="M67" s="3" t="s">
        <v>114</v>
      </c>
    </row>
    <row r="68" spans="1:13" s="3" customFormat="1" ht="12.75">
      <c r="A68" s="3" t="s">
        <v>115</v>
      </c>
      <c r="B68" s="3">
        <v>0</v>
      </c>
      <c r="C68" s="3">
        <v>0</v>
      </c>
      <c r="D68" s="3">
        <v>0</v>
      </c>
      <c r="E68" s="3">
        <v>1050</v>
      </c>
      <c r="F68" s="3">
        <f t="shared" si="6"/>
        <v>1050</v>
      </c>
      <c r="G68" s="3">
        <v>0</v>
      </c>
      <c r="H68" s="3">
        <v>0</v>
      </c>
      <c r="I68" s="3">
        <v>0</v>
      </c>
      <c r="J68" s="3">
        <v>1050</v>
      </c>
      <c r="K68" s="3">
        <f t="shared" si="4"/>
        <v>1050</v>
      </c>
      <c r="L68" s="5">
        <f t="shared" si="5"/>
        <v>100</v>
      </c>
      <c r="M68" s="3" t="s">
        <v>8</v>
      </c>
    </row>
    <row r="69" spans="1:13" s="3" customFormat="1" ht="26.25">
      <c r="A69" s="3" t="s">
        <v>116</v>
      </c>
      <c r="B69" s="3">
        <v>0</v>
      </c>
      <c r="C69" s="3">
        <v>50</v>
      </c>
      <c r="D69" s="3">
        <v>0</v>
      </c>
      <c r="E69" s="3">
        <v>378</v>
      </c>
      <c r="F69" s="3">
        <f t="shared" si="6"/>
        <v>428</v>
      </c>
      <c r="G69" s="3">
        <v>0</v>
      </c>
      <c r="H69" s="3">
        <v>50</v>
      </c>
      <c r="I69" s="3">
        <v>0</v>
      </c>
      <c r="J69" s="3">
        <v>378</v>
      </c>
      <c r="K69" s="3">
        <f t="shared" si="4"/>
        <v>428</v>
      </c>
      <c r="L69" s="5">
        <f t="shared" si="5"/>
        <v>100</v>
      </c>
      <c r="M69" s="3" t="s">
        <v>36</v>
      </c>
    </row>
    <row r="70" spans="1:13" s="3" customFormat="1" ht="12.75">
      <c r="A70" s="3" t="s">
        <v>117</v>
      </c>
      <c r="B70" s="3">
        <v>20</v>
      </c>
      <c r="C70" s="3">
        <v>50</v>
      </c>
      <c r="D70" s="3">
        <v>200</v>
      </c>
      <c r="E70" s="3">
        <v>400</v>
      </c>
      <c r="F70" s="3">
        <f t="shared" si="6"/>
        <v>670</v>
      </c>
      <c r="G70" s="3">
        <v>20</v>
      </c>
      <c r="H70" s="3">
        <v>50</v>
      </c>
      <c r="I70" s="3">
        <v>150</v>
      </c>
      <c r="J70" s="3">
        <v>300</v>
      </c>
      <c r="K70" s="3">
        <f t="shared" si="4"/>
        <v>520</v>
      </c>
      <c r="L70" s="5">
        <f t="shared" si="5"/>
        <v>77.61194029850746</v>
      </c>
      <c r="M70" s="3" t="s">
        <v>118</v>
      </c>
    </row>
    <row r="71" spans="1:13" s="3" customFormat="1" ht="12.75">
      <c r="A71" s="3" t="s">
        <v>119</v>
      </c>
      <c r="B71" s="3">
        <v>0</v>
      </c>
      <c r="C71" s="3">
        <v>0</v>
      </c>
      <c r="D71" s="3">
        <v>179</v>
      </c>
      <c r="E71" s="3">
        <v>475</v>
      </c>
      <c r="F71" s="3">
        <f t="shared" si="6"/>
        <v>654</v>
      </c>
      <c r="G71" s="3">
        <v>0</v>
      </c>
      <c r="H71" s="3">
        <v>0</v>
      </c>
      <c r="I71" s="3">
        <v>179</v>
      </c>
      <c r="J71" s="3">
        <v>475</v>
      </c>
      <c r="K71" s="3">
        <f t="shared" si="4"/>
        <v>654</v>
      </c>
      <c r="L71" s="5">
        <f t="shared" si="5"/>
        <v>100</v>
      </c>
      <c r="M71" s="3" t="s">
        <v>36</v>
      </c>
    </row>
    <row r="72" spans="1:13" s="3" customFormat="1" ht="26.25">
      <c r="A72" s="3" t="s">
        <v>120</v>
      </c>
      <c r="B72" s="3">
        <v>500</v>
      </c>
      <c r="C72" s="3">
        <v>92</v>
      </c>
      <c r="D72" s="3">
        <v>674</v>
      </c>
      <c r="E72" s="3">
        <v>1200</v>
      </c>
      <c r="F72" s="3">
        <f t="shared" si="6"/>
        <v>2466</v>
      </c>
      <c r="G72" s="3">
        <v>0</v>
      </c>
      <c r="H72" s="3">
        <v>92</v>
      </c>
      <c r="I72" s="3">
        <v>639</v>
      </c>
      <c r="J72" s="3">
        <v>0</v>
      </c>
      <c r="K72" s="3">
        <f t="shared" si="4"/>
        <v>731</v>
      </c>
      <c r="L72" s="5">
        <f t="shared" si="5"/>
        <v>29.64314679643147</v>
      </c>
      <c r="M72" s="3" t="s">
        <v>121</v>
      </c>
    </row>
    <row r="73" spans="1:13" s="3" customFormat="1" ht="26.25">
      <c r="A73" s="3" t="s">
        <v>122</v>
      </c>
      <c r="B73" s="3">
        <v>250</v>
      </c>
      <c r="C73" s="3">
        <v>0</v>
      </c>
      <c r="D73" s="3">
        <v>0</v>
      </c>
      <c r="E73" s="3">
        <v>2000</v>
      </c>
      <c r="F73" s="3">
        <f t="shared" si="6"/>
        <v>2250</v>
      </c>
      <c r="G73" s="3">
        <v>250</v>
      </c>
      <c r="H73" s="3">
        <v>0</v>
      </c>
      <c r="I73" s="3">
        <v>0</v>
      </c>
      <c r="J73" s="3">
        <v>0</v>
      </c>
      <c r="K73" s="3">
        <f t="shared" si="4"/>
        <v>250</v>
      </c>
      <c r="L73" s="5">
        <f t="shared" si="5"/>
        <v>11.11111111111111</v>
      </c>
      <c r="M73" s="3" t="s">
        <v>123</v>
      </c>
    </row>
    <row r="74" spans="1:13" s="3" customFormat="1" ht="12.75">
      <c r="A74" s="3" t="s">
        <v>124</v>
      </c>
      <c r="B74" s="3">
        <v>0</v>
      </c>
      <c r="C74" s="3">
        <v>0</v>
      </c>
      <c r="D74" s="3">
        <v>100</v>
      </c>
      <c r="E74" s="3">
        <v>0</v>
      </c>
      <c r="F74" s="3">
        <f t="shared" si="6"/>
        <v>100</v>
      </c>
      <c r="G74" s="3">
        <v>0</v>
      </c>
      <c r="H74" s="3">
        <v>0</v>
      </c>
      <c r="I74" s="3">
        <v>100</v>
      </c>
      <c r="J74" s="3">
        <v>0</v>
      </c>
      <c r="K74" s="3">
        <f t="shared" si="4"/>
        <v>100</v>
      </c>
      <c r="L74" s="5">
        <f t="shared" si="5"/>
        <v>100</v>
      </c>
      <c r="M74" s="3" t="s">
        <v>36</v>
      </c>
    </row>
    <row r="75" spans="1:13" s="3" customFormat="1" ht="26.25">
      <c r="A75" s="3" t="s">
        <v>125</v>
      </c>
      <c r="B75" s="3">
        <v>100</v>
      </c>
      <c r="C75" s="3">
        <v>50</v>
      </c>
      <c r="D75" s="3">
        <v>0</v>
      </c>
      <c r="E75" s="3">
        <v>850</v>
      </c>
      <c r="F75" s="3">
        <f t="shared" si="6"/>
        <v>1000</v>
      </c>
      <c r="G75" s="3">
        <v>0</v>
      </c>
      <c r="H75" s="3">
        <v>50</v>
      </c>
      <c r="I75" s="3">
        <v>0</v>
      </c>
      <c r="J75" s="3">
        <v>550</v>
      </c>
      <c r="K75" s="3">
        <f t="shared" si="4"/>
        <v>600</v>
      </c>
      <c r="L75" s="5">
        <f t="shared" si="5"/>
        <v>60</v>
      </c>
      <c r="M75" s="3" t="s">
        <v>126</v>
      </c>
    </row>
    <row r="76" spans="1:13" s="3" customFormat="1" ht="12.75">
      <c r="A76" s="3" t="s">
        <v>127</v>
      </c>
      <c r="B76" s="3">
        <v>200</v>
      </c>
      <c r="C76" s="3">
        <v>0</v>
      </c>
      <c r="D76" s="3">
        <v>0</v>
      </c>
      <c r="E76" s="3">
        <v>0</v>
      </c>
      <c r="F76" s="3">
        <f t="shared" si="6"/>
        <v>200</v>
      </c>
      <c r="G76" s="3">
        <v>200</v>
      </c>
      <c r="H76" s="3">
        <v>0</v>
      </c>
      <c r="I76" s="3">
        <v>0</v>
      </c>
      <c r="J76" s="3">
        <v>0</v>
      </c>
      <c r="K76" s="3">
        <f t="shared" si="4"/>
        <v>200</v>
      </c>
      <c r="L76" s="5">
        <f t="shared" si="5"/>
        <v>100</v>
      </c>
      <c r="M76" s="3" t="s">
        <v>36</v>
      </c>
    </row>
    <row r="77" spans="1:13" s="3" customFormat="1" ht="12.75">
      <c r="A77" s="3" t="s">
        <v>128</v>
      </c>
      <c r="B77" s="3">
        <v>200</v>
      </c>
      <c r="C77" s="3">
        <v>0</v>
      </c>
      <c r="D77" s="3">
        <v>0</v>
      </c>
      <c r="E77" s="3">
        <v>0</v>
      </c>
      <c r="F77" s="3">
        <f t="shared" si="6"/>
        <v>200</v>
      </c>
      <c r="G77" s="3">
        <v>200</v>
      </c>
      <c r="H77" s="3">
        <v>0</v>
      </c>
      <c r="I77" s="3">
        <v>0</v>
      </c>
      <c r="J77" s="3">
        <v>0</v>
      </c>
      <c r="K77" s="3">
        <f t="shared" si="4"/>
        <v>200</v>
      </c>
      <c r="L77" s="5">
        <f t="shared" si="5"/>
        <v>100</v>
      </c>
      <c r="M77" s="3" t="s">
        <v>36</v>
      </c>
    </row>
    <row r="78" spans="1:13" s="3" customFormat="1" ht="12.75">
      <c r="A78" s="3" t="s">
        <v>129</v>
      </c>
      <c r="B78" s="3">
        <v>400</v>
      </c>
      <c r="C78" s="3">
        <v>0</v>
      </c>
      <c r="D78" s="3">
        <v>100</v>
      </c>
      <c r="E78" s="3">
        <v>0</v>
      </c>
      <c r="F78" s="3">
        <f t="shared" si="6"/>
        <v>500</v>
      </c>
      <c r="G78" s="3">
        <v>400</v>
      </c>
      <c r="H78" s="3">
        <v>0</v>
      </c>
      <c r="I78" s="3">
        <v>100</v>
      </c>
      <c r="J78" s="3">
        <v>0</v>
      </c>
      <c r="K78" s="3">
        <f t="shared" si="4"/>
        <v>500</v>
      </c>
      <c r="L78" s="5">
        <f t="shared" si="5"/>
        <v>100</v>
      </c>
      <c r="M78" s="3" t="s">
        <v>36</v>
      </c>
    </row>
    <row r="79" spans="1:13" s="3" customFormat="1" ht="12.75">
      <c r="A79" s="3" t="s">
        <v>130</v>
      </c>
      <c r="B79" s="3">
        <v>170</v>
      </c>
      <c r="C79" s="3">
        <v>100</v>
      </c>
      <c r="D79" s="3">
        <v>0</v>
      </c>
      <c r="E79" s="3">
        <v>70</v>
      </c>
      <c r="F79" s="3">
        <f t="shared" si="6"/>
        <v>340</v>
      </c>
      <c r="G79" s="3">
        <v>100</v>
      </c>
      <c r="H79" s="3">
        <v>100</v>
      </c>
      <c r="I79" s="3">
        <v>0</v>
      </c>
      <c r="J79" s="3">
        <v>70</v>
      </c>
      <c r="K79" s="3">
        <f t="shared" si="4"/>
        <v>270</v>
      </c>
      <c r="L79" s="5">
        <f t="shared" si="5"/>
        <v>79.41176470588235</v>
      </c>
      <c r="M79" s="3" t="s">
        <v>131</v>
      </c>
    </row>
    <row r="80" spans="1:13" s="3" customFormat="1" ht="12.75">
      <c r="A80" s="3" t="s">
        <v>132</v>
      </c>
      <c r="B80" s="3">
        <v>200</v>
      </c>
      <c r="C80" s="3">
        <v>100</v>
      </c>
      <c r="D80" s="3">
        <v>590</v>
      </c>
      <c r="E80" s="3">
        <v>0</v>
      </c>
      <c r="F80" s="3">
        <f t="shared" si="6"/>
        <v>890</v>
      </c>
      <c r="G80" s="3">
        <v>200</v>
      </c>
      <c r="H80" s="3">
        <v>100</v>
      </c>
      <c r="I80" s="3">
        <v>590</v>
      </c>
      <c r="J80" s="3">
        <v>0</v>
      </c>
      <c r="K80" s="3">
        <f t="shared" si="4"/>
        <v>890</v>
      </c>
      <c r="L80" s="5">
        <f t="shared" si="5"/>
        <v>100</v>
      </c>
      <c r="M80" s="3" t="s">
        <v>36</v>
      </c>
    </row>
    <row r="81" spans="1:13" s="3" customFormat="1" ht="26.25">
      <c r="A81" s="3" t="s">
        <v>133</v>
      </c>
      <c r="B81" s="3">
        <v>900</v>
      </c>
      <c r="C81" s="3">
        <v>190</v>
      </c>
      <c r="D81" s="3">
        <v>0</v>
      </c>
      <c r="E81" s="3">
        <v>1360</v>
      </c>
      <c r="F81" s="3">
        <f t="shared" si="6"/>
        <v>2450</v>
      </c>
      <c r="G81" s="3">
        <v>0</v>
      </c>
      <c r="H81" s="3">
        <v>190</v>
      </c>
      <c r="I81" s="3">
        <v>0</v>
      </c>
      <c r="J81" s="3">
        <v>1200</v>
      </c>
      <c r="K81" s="3">
        <f t="shared" si="4"/>
        <v>1390</v>
      </c>
      <c r="L81" s="5">
        <f t="shared" si="5"/>
        <v>56.734693877551024</v>
      </c>
      <c r="M81" s="3" t="s">
        <v>134</v>
      </c>
    </row>
    <row r="82" spans="1:13" s="3" customFormat="1" ht="12.75">
      <c r="A82" s="3" t="s">
        <v>135</v>
      </c>
      <c r="B82" s="3">
        <v>0</v>
      </c>
      <c r="C82" s="3">
        <v>100</v>
      </c>
      <c r="D82" s="3">
        <v>300</v>
      </c>
      <c r="E82" s="3">
        <v>894</v>
      </c>
      <c r="F82" s="3">
        <f t="shared" si="6"/>
        <v>1294</v>
      </c>
      <c r="G82" s="3">
        <v>0</v>
      </c>
      <c r="H82" s="3">
        <v>100</v>
      </c>
      <c r="I82" s="3">
        <v>0</v>
      </c>
      <c r="J82" s="3">
        <v>894</v>
      </c>
      <c r="K82" s="3">
        <f t="shared" si="4"/>
        <v>994</v>
      </c>
      <c r="L82" s="5">
        <f t="shared" si="5"/>
        <v>76.8160741885626</v>
      </c>
      <c r="M82" s="3" t="s">
        <v>136</v>
      </c>
    </row>
    <row r="83" spans="1:13" s="3" customFormat="1" ht="26.25">
      <c r="A83" s="3" t="s">
        <v>137</v>
      </c>
      <c r="B83" s="3">
        <v>0</v>
      </c>
      <c r="C83" s="3">
        <v>60</v>
      </c>
      <c r="D83" s="3">
        <v>0</v>
      </c>
      <c r="E83" s="3">
        <v>210</v>
      </c>
      <c r="F83" s="3">
        <f t="shared" si="6"/>
        <v>270</v>
      </c>
      <c r="G83" s="3">
        <v>0</v>
      </c>
      <c r="H83" s="3">
        <v>60</v>
      </c>
      <c r="I83" s="3">
        <v>0</v>
      </c>
      <c r="J83" s="3">
        <v>210</v>
      </c>
      <c r="K83" s="3">
        <f t="shared" si="4"/>
        <v>270</v>
      </c>
      <c r="L83" s="5">
        <f t="shared" si="5"/>
        <v>100</v>
      </c>
      <c r="M83" s="3" t="s">
        <v>8</v>
      </c>
    </row>
    <row r="84" spans="1:13" s="3" customFormat="1" ht="12.75">
      <c r="A84" s="3" t="s">
        <v>138</v>
      </c>
      <c r="B84" s="3">
        <v>150</v>
      </c>
      <c r="C84" s="3">
        <v>441</v>
      </c>
      <c r="D84" s="3">
        <v>0</v>
      </c>
      <c r="E84" s="3">
        <v>950</v>
      </c>
      <c r="F84" s="3">
        <f t="shared" si="6"/>
        <v>1541</v>
      </c>
      <c r="G84" s="3">
        <v>150</v>
      </c>
      <c r="H84" s="3">
        <v>441</v>
      </c>
      <c r="I84" s="3">
        <v>0</v>
      </c>
      <c r="J84" s="3">
        <v>950</v>
      </c>
      <c r="K84" s="3">
        <f t="shared" si="4"/>
        <v>1541</v>
      </c>
      <c r="L84" s="5">
        <f t="shared" si="5"/>
        <v>100</v>
      </c>
      <c r="M84" s="3" t="s">
        <v>8</v>
      </c>
    </row>
    <row r="85" spans="1:13" s="3" customFormat="1" ht="12.75">
      <c r="A85" s="3" t="s">
        <v>139</v>
      </c>
      <c r="B85" s="3">
        <v>70</v>
      </c>
      <c r="C85" s="3">
        <v>20</v>
      </c>
      <c r="D85" s="3">
        <v>0</v>
      </c>
      <c r="E85" s="3">
        <v>75</v>
      </c>
      <c r="F85" s="3">
        <f t="shared" si="6"/>
        <v>165</v>
      </c>
      <c r="G85" s="3">
        <v>70</v>
      </c>
      <c r="H85" s="3">
        <v>20</v>
      </c>
      <c r="I85" s="3">
        <v>0</v>
      </c>
      <c r="J85" s="3">
        <v>25</v>
      </c>
      <c r="K85" s="3">
        <f t="shared" si="4"/>
        <v>115</v>
      </c>
      <c r="L85" s="5">
        <f t="shared" si="5"/>
        <v>69.6969696969697</v>
      </c>
      <c r="M85" s="3" t="s">
        <v>140</v>
      </c>
    </row>
    <row r="86" spans="1:13" s="3" customFormat="1" ht="12.75">
      <c r="A86" s="3" t="s">
        <v>141</v>
      </c>
      <c r="B86" s="3">
        <v>0</v>
      </c>
      <c r="C86" s="3">
        <v>20</v>
      </c>
      <c r="D86" s="3">
        <v>0</v>
      </c>
      <c r="E86" s="3">
        <v>520</v>
      </c>
      <c r="F86" s="3">
        <f t="shared" si="6"/>
        <v>540</v>
      </c>
      <c r="G86" s="3">
        <v>0</v>
      </c>
      <c r="H86" s="3">
        <v>20</v>
      </c>
      <c r="I86" s="3">
        <v>0</v>
      </c>
      <c r="J86" s="3">
        <v>520</v>
      </c>
      <c r="K86" s="3">
        <f t="shared" si="4"/>
        <v>540</v>
      </c>
      <c r="L86" s="5">
        <f t="shared" si="5"/>
        <v>100</v>
      </c>
      <c r="M86" s="3" t="s">
        <v>8</v>
      </c>
    </row>
    <row r="87" spans="1:13" s="3" customFormat="1" ht="26.25">
      <c r="A87" s="3" t="s">
        <v>142</v>
      </c>
      <c r="B87" s="3">
        <v>590</v>
      </c>
      <c r="C87" s="3">
        <v>168</v>
      </c>
      <c r="D87" s="3">
        <v>0</v>
      </c>
      <c r="E87" s="3">
        <v>3415</v>
      </c>
      <c r="F87" s="3">
        <f t="shared" si="6"/>
        <v>4173</v>
      </c>
      <c r="G87" s="3">
        <v>350</v>
      </c>
      <c r="H87" s="3">
        <v>168</v>
      </c>
      <c r="I87" s="3">
        <v>0</v>
      </c>
      <c r="J87" s="3">
        <v>955</v>
      </c>
      <c r="K87" s="3">
        <f aca="true" t="shared" si="7" ref="K87:K115">SUM(G87:J87)</f>
        <v>1473</v>
      </c>
      <c r="L87" s="5">
        <f aca="true" t="shared" si="8" ref="L87:L115">(K87/F87)*100</f>
        <v>35.298346513299784</v>
      </c>
      <c r="M87" s="3" t="s">
        <v>143</v>
      </c>
    </row>
    <row r="88" spans="1:13" s="3" customFormat="1" ht="12.75">
      <c r="A88" s="3" t="s">
        <v>144</v>
      </c>
      <c r="B88" s="3">
        <v>0</v>
      </c>
      <c r="C88" s="3">
        <v>0</v>
      </c>
      <c r="D88" s="3">
        <v>0</v>
      </c>
      <c r="E88" s="3">
        <v>450</v>
      </c>
      <c r="F88" s="3">
        <f t="shared" si="6"/>
        <v>450</v>
      </c>
      <c r="G88" s="3">
        <v>0</v>
      </c>
      <c r="H88" s="3">
        <v>0</v>
      </c>
      <c r="I88" s="3">
        <v>0</v>
      </c>
      <c r="J88" s="3">
        <v>450</v>
      </c>
      <c r="K88" s="3">
        <f t="shared" si="7"/>
        <v>450</v>
      </c>
      <c r="L88" s="5">
        <f t="shared" si="8"/>
        <v>100</v>
      </c>
      <c r="M88" s="3" t="s">
        <v>8</v>
      </c>
    </row>
    <row r="89" spans="1:13" s="3" customFormat="1" ht="12.75">
      <c r="A89" s="3" t="s">
        <v>145</v>
      </c>
      <c r="B89" s="3">
        <v>50</v>
      </c>
      <c r="C89" s="3">
        <v>0</v>
      </c>
      <c r="D89" s="3">
        <v>0</v>
      </c>
      <c r="E89" s="3">
        <v>400</v>
      </c>
      <c r="F89" s="3">
        <f t="shared" si="6"/>
        <v>450</v>
      </c>
      <c r="G89" s="3">
        <v>50</v>
      </c>
      <c r="H89" s="3">
        <v>0</v>
      </c>
      <c r="I89" s="3">
        <v>0</v>
      </c>
      <c r="J89" s="3">
        <v>400</v>
      </c>
      <c r="K89" s="3">
        <f t="shared" si="7"/>
        <v>450</v>
      </c>
      <c r="L89" s="5">
        <f t="shared" si="8"/>
        <v>100</v>
      </c>
      <c r="M89" s="3" t="s">
        <v>8</v>
      </c>
    </row>
    <row r="90" spans="1:13" s="3" customFormat="1" ht="12.75">
      <c r="A90" s="3" t="s">
        <v>146</v>
      </c>
      <c r="B90" s="3">
        <v>200</v>
      </c>
      <c r="C90" s="3">
        <v>50</v>
      </c>
      <c r="D90" s="3">
        <v>0</v>
      </c>
      <c r="E90" s="3">
        <v>240</v>
      </c>
      <c r="F90" s="3">
        <f t="shared" si="6"/>
        <v>490</v>
      </c>
      <c r="G90" s="3">
        <v>200</v>
      </c>
      <c r="H90" s="3">
        <v>50</v>
      </c>
      <c r="I90" s="3">
        <v>0</v>
      </c>
      <c r="J90" s="3">
        <v>240</v>
      </c>
      <c r="K90" s="3">
        <f t="shared" si="7"/>
        <v>490</v>
      </c>
      <c r="L90" s="5">
        <f t="shared" si="8"/>
        <v>100</v>
      </c>
      <c r="M90" s="3" t="s">
        <v>77</v>
      </c>
    </row>
    <row r="91" spans="1:13" s="3" customFormat="1" ht="12.75">
      <c r="A91" s="3" t="s">
        <v>147</v>
      </c>
      <c r="B91" s="3">
        <v>0</v>
      </c>
      <c r="C91" s="3">
        <v>0</v>
      </c>
      <c r="D91" s="3">
        <v>0</v>
      </c>
      <c r="E91" s="3">
        <v>920</v>
      </c>
      <c r="F91" s="3">
        <f t="shared" si="6"/>
        <v>920</v>
      </c>
      <c r="G91" s="3">
        <v>0</v>
      </c>
      <c r="H91" s="3">
        <v>0</v>
      </c>
      <c r="I91" s="3">
        <v>0</v>
      </c>
      <c r="J91" s="3">
        <v>920</v>
      </c>
      <c r="K91" s="3">
        <f t="shared" si="7"/>
        <v>920</v>
      </c>
      <c r="L91" s="5">
        <f t="shared" si="8"/>
        <v>100</v>
      </c>
      <c r="M91" s="3" t="s">
        <v>148</v>
      </c>
    </row>
    <row r="92" spans="1:13" s="3" customFormat="1" ht="12.75">
      <c r="A92" s="3" t="s">
        <v>149</v>
      </c>
      <c r="B92" s="3">
        <v>240</v>
      </c>
      <c r="C92" s="3">
        <v>50</v>
      </c>
      <c r="D92" s="3">
        <v>120</v>
      </c>
      <c r="E92" s="3">
        <v>300</v>
      </c>
      <c r="F92" s="3">
        <f t="shared" si="6"/>
        <v>710</v>
      </c>
      <c r="G92" s="3">
        <v>0</v>
      </c>
      <c r="H92" s="3">
        <v>0</v>
      </c>
      <c r="I92" s="3">
        <v>0</v>
      </c>
      <c r="J92" s="3">
        <v>0</v>
      </c>
      <c r="K92" s="3">
        <f t="shared" si="7"/>
        <v>0</v>
      </c>
      <c r="L92" s="5">
        <f t="shared" si="8"/>
        <v>0</v>
      </c>
      <c r="M92" s="3" t="s">
        <v>150</v>
      </c>
    </row>
    <row r="93" spans="1:13" s="3" customFormat="1" ht="12.75">
      <c r="A93" s="3" t="s">
        <v>151</v>
      </c>
      <c r="B93" s="3">
        <v>75</v>
      </c>
      <c r="C93" s="3">
        <v>100</v>
      </c>
      <c r="D93" s="3">
        <v>0</v>
      </c>
      <c r="E93" s="3">
        <v>510</v>
      </c>
      <c r="F93" s="3">
        <f t="shared" si="6"/>
        <v>685</v>
      </c>
      <c r="G93" s="3">
        <v>75</v>
      </c>
      <c r="H93" s="3">
        <v>100</v>
      </c>
      <c r="I93" s="3">
        <v>0</v>
      </c>
      <c r="J93" s="3">
        <v>510</v>
      </c>
      <c r="K93" s="3">
        <f t="shared" si="7"/>
        <v>685</v>
      </c>
      <c r="L93" s="5">
        <f t="shared" si="8"/>
        <v>100</v>
      </c>
      <c r="M93" s="3" t="s">
        <v>8</v>
      </c>
    </row>
    <row r="94" spans="1:13" s="3" customFormat="1" ht="12.75">
      <c r="A94" s="3" t="s">
        <v>152</v>
      </c>
      <c r="B94" s="3">
        <v>0</v>
      </c>
      <c r="C94" s="3">
        <v>0</v>
      </c>
      <c r="D94" s="3">
        <v>100</v>
      </c>
      <c r="E94" s="3">
        <v>600</v>
      </c>
      <c r="F94" s="3">
        <f t="shared" si="6"/>
        <v>700</v>
      </c>
      <c r="G94" s="3">
        <v>0</v>
      </c>
      <c r="H94" s="3">
        <v>0</v>
      </c>
      <c r="I94" s="3">
        <v>100</v>
      </c>
      <c r="J94" s="3">
        <v>600</v>
      </c>
      <c r="K94" s="3">
        <f t="shared" si="7"/>
        <v>700</v>
      </c>
      <c r="L94" s="5">
        <f t="shared" si="8"/>
        <v>100</v>
      </c>
      <c r="M94" s="3" t="s">
        <v>36</v>
      </c>
    </row>
    <row r="95" spans="1:13" s="3" customFormat="1" ht="12.75">
      <c r="A95" s="3" t="s">
        <v>153</v>
      </c>
      <c r="B95" s="3">
        <v>0</v>
      </c>
      <c r="C95" s="3">
        <v>155</v>
      </c>
      <c r="D95" s="3">
        <v>0</v>
      </c>
      <c r="E95" s="3">
        <v>1305</v>
      </c>
      <c r="F95" s="3">
        <f aca="true" t="shared" si="9" ref="F95:F115">SUM(B95:E95)</f>
        <v>1460</v>
      </c>
      <c r="G95" s="3">
        <v>0</v>
      </c>
      <c r="H95" s="3">
        <v>155</v>
      </c>
      <c r="I95" s="3">
        <v>0</v>
      </c>
      <c r="J95" s="3">
        <v>905</v>
      </c>
      <c r="K95" s="3">
        <f t="shared" si="7"/>
        <v>1060</v>
      </c>
      <c r="L95" s="5">
        <f t="shared" si="8"/>
        <v>72.6027397260274</v>
      </c>
      <c r="M95" s="3" t="s">
        <v>154</v>
      </c>
    </row>
    <row r="96" spans="1:13" s="3" customFormat="1" ht="12.75">
      <c r="A96" s="3" t="s">
        <v>155</v>
      </c>
      <c r="B96" s="3">
        <v>0</v>
      </c>
      <c r="C96" s="3">
        <v>0</v>
      </c>
      <c r="D96" s="3">
        <v>1200</v>
      </c>
      <c r="E96" s="3">
        <v>0</v>
      </c>
      <c r="F96" s="3">
        <f t="shared" si="9"/>
        <v>1200</v>
      </c>
      <c r="G96" s="3">
        <v>0</v>
      </c>
      <c r="H96" s="3">
        <v>0</v>
      </c>
      <c r="I96" s="3">
        <v>1200</v>
      </c>
      <c r="J96" s="3">
        <v>0</v>
      </c>
      <c r="K96" s="3">
        <f t="shared" si="7"/>
        <v>1200</v>
      </c>
      <c r="L96" s="5">
        <f t="shared" si="8"/>
        <v>100</v>
      </c>
      <c r="M96" s="3" t="s">
        <v>36</v>
      </c>
    </row>
    <row r="97" spans="1:13" s="3" customFormat="1" ht="12.75">
      <c r="A97" s="3" t="s">
        <v>156</v>
      </c>
      <c r="B97" s="3">
        <v>60</v>
      </c>
      <c r="C97" s="3">
        <v>145</v>
      </c>
      <c r="D97" s="3">
        <v>0</v>
      </c>
      <c r="E97" s="3">
        <v>435</v>
      </c>
      <c r="F97" s="3">
        <f t="shared" si="9"/>
        <v>640</v>
      </c>
      <c r="G97" s="3">
        <v>60</v>
      </c>
      <c r="H97" s="3">
        <v>145</v>
      </c>
      <c r="I97" s="3">
        <v>0</v>
      </c>
      <c r="J97" s="3">
        <v>435</v>
      </c>
      <c r="K97" s="3">
        <f t="shared" si="7"/>
        <v>640</v>
      </c>
      <c r="L97" s="5">
        <f t="shared" si="8"/>
        <v>100</v>
      </c>
      <c r="M97" s="3" t="s">
        <v>8</v>
      </c>
    </row>
    <row r="98" spans="1:13" s="3" customFormat="1" ht="26.25">
      <c r="A98" s="3" t="s">
        <v>157</v>
      </c>
      <c r="B98" s="3">
        <v>300</v>
      </c>
      <c r="C98" s="3">
        <v>450</v>
      </c>
      <c r="D98" s="3">
        <v>2180</v>
      </c>
      <c r="E98" s="3">
        <v>550</v>
      </c>
      <c r="F98" s="3">
        <f t="shared" si="9"/>
        <v>3480</v>
      </c>
      <c r="G98" s="3">
        <v>0</v>
      </c>
      <c r="H98" s="3">
        <v>300</v>
      </c>
      <c r="I98" s="3">
        <v>1000</v>
      </c>
      <c r="J98" s="3">
        <v>400</v>
      </c>
      <c r="K98" s="3">
        <f t="shared" si="7"/>
        <v>1700</v>
      </c>
      <c r="L98" s="5">
        <f t="shared" si="8"/>
        <v>48.85057471264368</v>
      </c>
      <c r="M98" s="3" t="s">
        <v>158</v>
      </c>
    </row>
    <row r="99" spans="1:13" s="3" customFormat="1" ht="26.25">
      <c r="A99" s="3" t="s">
        <v>159</v>
      </c>
      <c r="B99" s="3">
        <v>250</v>
      </c>
      <c r="C99" s="3">
        <v>0</v>
      </c>
      <c r="D99" s="3">
        <v>0</v>
      </c>
      <c r="E99" s="3">
        <v>800</v>
      </c>
      <c r="F99" s="3">
        <f t="shared" si="9"/>
        <v>1050</v>
      </c>
      <c r="G99" s="3">
        <v>0</v>
      </c>
      <c r="H99" s="3">
        <v>0</v>
      </c>
      <c r="I99" s="3">
        <v>0</v>
      </c>
      <c r="J99" s="3">
        <v>0</v>
      </c>
      <c r="K99" s="3">
        <f t="shared" si="7"/>
        <v>0</v>
      </c>
      <c r="L99" s="5">
        <f t="shared" si="8"/>
        <v>0</v>
      </c>
      <c r="M99" s="3" t="s">
        <v>160</v>
      </c>
    </row>
    <row r="100" spans="1:13" s="3" customFormat="1" ht="12.75">
      <c r="A100" s="3" t="s">
        <v>161</v>
      </c>
      <c r="B100" s="3">
        <v>0</v>
      </c>
      <c r="C100" s="3">
        <v>100</v>
      </c>
      <c r="D100" s="3">
        <v>0</v>
      </c>
      <c r="E100" s="3">
        <v>600</v>
      </c>
      <c r="F100" s="3">
        <f t="shared" si="9"/>
        <v>700</v>
      </c>
      <c r="G100" s="3">
        <v>0</v>
      </c>
      <c r="H100" s="3">
        <v>100</v>
      </c>
      <c r="I100" s="3">
        <v>0</v>
      </c>
      <c r="J100" s="3">
        <v>600</v>
      </c>
      <c r="K100" s="3">
        <f t="shared" si="7"/>
        <v>700</v>
      </c>
      <c r="L100" s="5">
        <f t="shared" si="8"/>
        <v>100</v>
      </c>
      <c r="M100" s="3" t="s">
        <v>36</v>
      </c>
    </row>
    <row r="101" spans="1:13" s="3" customFormat="1" ht="26.25">
      <c r="A101" s="3" t="s">
        <v>162</v>
      </c>
      <c r="B101" s="3">
        <v>0</v>
      </c>
      <c r="C101" s="3">
        <v>50</v>
      </c>
      <c r="D101" s="3">
        <v>0</v>
      </c>
      <c r="E101" s="3">
        <v>700</v>
      </c>
      <c r="F101" s="3">
        <f t="shared" si="9"/>
        <v>750</v>
      </c>
      <c r="G101" s="3">
        <v>0</v>
      </c>
      <c r="H101" s="3">
        <v>50</v>
      </c>
      <c r="I101" s="3">
        <v>0</v>
      </c>
      <c r="J101" s="3">
        <v>400</v>
      </c>
      <c r="K101" s="3">
        <f t="shared" si="7"/>
        <v>450</v>
      </c>
      <c r="L101" s="5">
        <f t="shared" si="8"/>
        <v>60</v>
      </c>
      <c r="M101" s="3" t="s">
        <v>163</v>
      </c>
    </row>
    <row r="102" spans="1:13" s="3" customFormat="1" ht="12.75">
      <c r="A102" s="3" t="s">
        <v>164</v>
      </c>
      <c r="B102" s="3">
        <v>100</v>
      </c>
      <c r="C102" s="3">
        <v>50</v>
      </c>
      <c r="D102" s="3">
        <v>200</v>
      </c>
      <c r="E102" s="3">
        <v>240</v>
      </c>
      <c r="F102" s="3">
        <f t="shared" si="9"/>
        <v>590</v>
      </c>
      <c r="G102" s="3">
        <v>100</v>
      </c>
      <c r="H102" s="3">
        <v>50</v>
      </c>
      <c r="I102" s="3">
        <v>200</v>
      </c>
      <c r="J102" s="3">
        <v>240</v>
      </c>
      <c r="K102" s="3">
        <f t="shared" si="7"/>
        <v>590</v>
      </c>
      <c r="L102" s="5">
        <f t="shared" si="8"/>
        <v>100</v>
      </c>
      <c r="M102" s="3" t="s">
        <v>77</v>
      </c>
    </row>
    <row r="103" spans="1:13" s="3" customFormat="1" ht="12.75">
      <c r="A103" s="3" t="s">
        <v>165</v>
      </c>
      <c r="B103" s="3">
        <v>0</v>
      </c>
      <c r="C103" s="3">
        <v>0</v>
      </c>
      <c r="D103" s="3">
        <v>440</v>
      </c>
      <c r="E103" s="3">
        <v>0</v>
      </c>
      <c r="F103" s="3">
        <f t="shared" si="9"/>
        <v>440</v>
      </c>
      <c r="G103" s="3">
        <v>0</v>
      </c>
      <c r="H103" s="3">
        <v>0</v>
      </c>
      <c r="I103" s="3">
        <v>440</v>
      </c>
      <c r="J103" s="3">
        <v>0</v>
      </c>
      <c r="K103" s="3">
        <f t="shared" si="7"/>
        <v>440</v>
      </c>
      <c r="L103" s="5">
        <f t="shared" si="8"/>
        <v>100</v>
      </c>
      <c r="M103" s="3" t="s">
        <v>77</v>
      </c>
    </row>
    <row r="104" spans="1:13" s="3" customFormat="1" ht="12.75">
      <c r="A104" s="3" t="s">
        <v>166</v>
      </c>
      <c r="B104" s="3">
        <v>0</v>
      </c>
      <c r="C104" s="3">
        <v>0</v>
      </c>
      <c r="D104" s="3">
        <v>200</v>
      </c>
      <c r="E104" s="3">
        <v>0</v>
      </c>
      <c r="F104" s="3">
        <f t="shared" si="9"/>
        <v>200</v>
      </c>
      <c r="G104" s="3">
        <v>0</v>
      </c>
      <c r="H104" s="3">
        <v>0</v>
      </c>
      <c r="I104" s="3">
        <v>200</v>
      </c>
      <c r="J104" s="3">
        <v>0</v>
      </c>
      <c r="K104" s="3">
        <f t="shared" si="7"/>
        <v>200</v>
      </c>
      <c r="L104" s="5">
        <f t="shared" si="8"/>
        <v>100</v>
      </c>
      <c r="M104" s="3" t="s">
        <v>77</v>
      </c>
    </row>
    <row r="105" spans="1:13" s="3" customFormat="1" ht="12.75">
      <c r="A105" s="3" t="s">
        <v>167</v>
      </c>
      <c r="B105" s="3">
        <v>40</v>
      </c>
      <c r="C105" s="3">
        <v>20</v>
      </c>
      <c r="D105" s="3">
        <v>120</v>
      </c>
      <c r="E105" s="3">
        <v>0</v>
      </c>
      <c r="F105" s="3">
        <f t="shared" si="9"/>
        <v>180</v>
      </c>
      <c r="G105" s="3">
        <v>40</v>
      </c>
      <c r="H105" s="3">
        <v>20</v>
      </c>
      <c r="I105" s="3">
        <v>120</v>
      </c>
      <c r="J105" s="3">
        <v>0</v>
      </c>
      <c r="K105" s="3">
        <f t="shared" si="7"/>
        <v>180</v>
      </c>
      <c r="L105" s="5">
        <f t="shared" si="8"/>
        <v>100</v>
      </c>
      <c r="M105" s="3" t="s">
        <v>77</v>
      </c>
    </row>
    <row r="106" spans="1:13" s="3" customFormat="1" ht="12.75">
      <c r="A106" s="3" t="s">
        <v>168</v>
      </c>
      <c r="B106" s="3">
        <v>100</v>
      </c>
      <c r="C106" s="3">
        <v>70</v>
      </c>
      <c r="D106" s="3">
        <v>150</v>
      </c>
      <c r="E106" s="3">
        <v>600</v>
      </c>
      <c r="F106" s="3">
        <f t="shared" si="9"/>
        <v>920</v>
      </c>
      <c r="G106" s="3">
        <v>100</v>
      </c>
      <c r="H106" s="3">
        <v>70</v>
      </c>
      <c r="I106" s="3">
        <v>150</v>
      </c>
      <c r="J106" s="3">
        <v>600</v>
      </c>
      <c r="K106" s="3">
        <f t="shared" si="7"/>
        <v>920</v>
      </c>
      <c r="L106" s="5">
        <f t="shared" si="8"/>
        <v>100</v>
      </c>
      <c r="M106" s="3" t="s">
        <v>186</v>
      </c>
    </row>
    <row r="107" spans="1:13" s="3" customFormat="1" ht="26.25">
      <c r="A107" s="3" t="s">
        <v>169</v>
      </c>
      <c r="B107" s="3">
        <v>0</v>
      </c>
      <c r="C107" s="3">
        <v>40</v>
      </c>
      <c r="D107" s="3">
        <v>492</v>
      </c>
      <c r="E107" s="3">
        <v>200</v>
      </c>
      <c r="F107" s="3">
        <f t="shared" si="9"/>
        <v>732</v>
      </c>
      <c r="G107" s="3">
        <v>0</v>
      </c>
      <c r="H107" s="3">
        <v>40</v>
      </c>
      <c r="I107" s="3">
        <v>492</v>
      </c>
      <c r="J107" s="3">
        <v>200</v>
      </c>
      <c r="K107" s="3">
        <f t="shared" si="7"/>
        <v>732</v>
      </c>
      <c r="L107" s="5">
        <f t="shared" si="8"/>
        <v>100</v>
      </c>
      <c r="M107" s="3" t="s">
        <v>170</v>
      </c>
    </row>
    <row r="108" spans="1:13" s="3" customFormat="1" ht="12.75">
      <c r="A108" s="3" t="s">
        <v>171</v>
      </c>
      <c r="B108" s="3">
        <v>400</v>
      </c>
      <c r="C108" s="3">
        <v>204</v>
      </c>
      <c r="D108" s="3">
        <v>0</v>
      </c>
      <c r="E108" s="3">
        <v>200</v>
      </c>
      <c r="F108" s="3">
        <f t="shared" si="9"/>
        <v>804</v>
      </c>
      <c r="G108" s="3">
        <v>400</v>
      </c>
      <c r="H108" s="3">
        <v>204</v>
      </c>
      <c r="I108" s="3">
        <v>0</v>
      </c>
      <c r="J108" s="3">
        <v>200</v>
      </c>
      <c r="K108" s="3">
        <f t="shared" si="7"/>
        <v>804</v>
      </c>
      <c r="L108" s="5">
        <f t="shared" si="8"/>
        <v>100</v>
      </c>
      <c r="M108" s="3" t="s">
        <v>186</v>
      </c>
    </row>
    <row r="109" spans="1:13" s="3" customFormat="1" ht="12.75">
      <c r="A109" s="3" t="s">
        <v>172</v>
      </c>
      <c r="B109" s="3">
        <v>24</v>
      </c>
      <c r="C109" s="3">
        <v>50</v>
      </c>
      <c r="D109" s="3">
        <v>30</v>
      </c>
      <c r="E109" s="3">
        <v>150</v>
      </c>
      <c r="F109" s="3">
        <f t="shared" si="9"/>
        <v>254</v>
      </c>
      <c r="G109" s="3">
        <v>24</v>
      </c>
      <c r="H109" s="3">
        <v>50</v>
      </c>
      <c r="I109" s="3">
        <v>30</v>
      </c>
      <c r="J109" s="3">
        <v>150</v>
      </c>
      <c r="K109" s="3">
        <f t="shared" si="7"/>
        <v>254</v>
      </c>
      <c r="L109" s="5">
        <f t="shared" si="8"/>
        <v>100</v>
      </c>
      <c r="M109" s="3" t="s">
        <v>186</v>
      </c>
    </row>
    <row r="110" spans="1:13" s="3" customFormat="1" ht="12.75">
      <c r="A110" s="3" t="s">
        <v>173</v>
      </c>
      <c r="B110" s="3">
        <v>696</v>
      </c>
      <c r="C110" s="3">
        <v>0</v>
      </c>
      <c r="D110" s="3">
        <v>0</v>
      </c>
      <c r="E110" s="3">
        <v>30</v>
      </c>
      <c r="F110" s="3">
        <f t="shared" si="9"/>
        <v>726</v>
      </c>
      <c r="G110" s="3">
        <v>696</v>
      </c>
      <c r="H110" s="3">
        <v>0</v>
      </c>
      <c r="I110" s="3">
        <v>0</v>
      </c>
      <c r="J110" s="3">
        <v>30</v>
      </c>
      <c r="K110" s="3">
        <f t="shared" si="7"/>
        <v>726</v>
      </c>
      <c r="L110" s="5">
        <f t="shared" si="8"/>
        <v>100</v>
      </c>
      <c r="M110" s="3" t="s">
        <v>174</v>
      </c>
    </row>
    <row r="111" spans="1:13" s="3" customFormat="1" ht="12.75">
      <c r="A111" s="3" t="s">
        <v>175</v>
      </c>
      <c r="B111" s="3">
        <v>580</v>
      </c>
      <c r="C111" s="3">
        <v>0</v>
      </c>
      <c r="D111" s="3">
        <v>0</v>
      </c>
      <c r="E111" s="3">
        <v>0</v>
      </c>
      <c r="F111" s="3">
        <f t="shared" si="9"/>
        <v>580</v>
      </c>
      <c r="G111" s="3">
        <v>580</v>
      </c>
      <c r="H111" s="3">
        <v>0</v>
      </c>
      <c r="I111" s="3">
        <v>0</v>
      </c>
      <c r="J111" s="3">
        <v>0</v>
      </c>
      <c r="K111" s="3">
        <f t="shared" si="7"/>
        <v>580</v>
      </c>
      <c r="L111" s="5">
        <f t="shared" si="8"/>
        <v>100</v>
      </c>
      <c r="M111" s="3" t="s">
        <v>176</v>
      </c>
    </row>
    <row r="112" spans="1:13" s="3" customFormat="1" ht="12.75">
      <c r="A112" s="3" t="s">
        <v>177</v>
      </c>
      <c r="B112" s="3">
        <v>0</v>
      </c>
      <c r="C112" s="3">
        <v>160</v>
      </c>
      <c r="D112" s="3">
        <v>0</v>
      </c>
      <c r="E112" s="3">
        <v>350</v>
      </c>
      <c r="F112" s="3">
        <f t="shared" si="9"/>
        <v>510</v>
      </c>
      <c r="G112" s="3">
        <v>0</v>
      </c>
      <c r="H112" s="3">
        <v>160</v>
      </c>
      <c r="I112" s="3">
        <v>0</v>
      </c>
      <c r="J112" s="3">
        <v>350</v>
      </c>
      <c r="K112" s="3">
        <f t="shared" si="7"/>
        <v>510</v>
      </c>
      <c r="L112" s="5">
        <f t="shared" si="8"/>
        <v>100</v>
      </c>
      <c r="M112" s="3" t="s">
        <v>77</v>
      </c>
    </row>
    <row r="113" spans="1:13" s="3" customFormat="1" ht="26.25">
      <c r="A113" s="3" t="s">
        <v>178</v>
      </c>
      <c r="B113" s="3">
        <v>0</v>
      </c>
      <c r="C113" s="3">
        <v>45</v>
      </c>
      <c r="D113" s="3">
        <v>0</v>
      </c>
      <c r="E113" s="3">
        <v>640</v>
      </c>
      <c r="F113" s="3">
        <f t="shared" si="9"/>
        <v>685</v>
      </c>
      <c r="G113" s="3">
        <v>0</v>
      </c>
      <c r="H113" s="3">
        <v>45</v>
      </c>
      <c r="I113" s="3">
        <v>0</v>
      </c>
      <c r="J113" s="3">
        <v>640</v>
      </c>
      <c r="K113" s="3">
        <f t="shared" si="7"/>
        <v>685</v>
      </c>
      <c r="L113" s="5">
        <f t="shared" si="8"/>
        <v>100</v>
      </c>
      <c r="M113" s="3" t="s">
        <v>77</v>
      </c>
    </row>
    <row r="114" spans="1:13" s="3" customFormat="1" ht="26.25">
      <c r="A114" s="3" t="s">
        <v>179</v>
      </c>
      <c r="B114" s="3">
        <v>0</v>
      </c>
      <c r="C114" s="3">
        <v>100</v>
      </c>
      <c r="D114" s="3">
        <v>0</v>
      </c>
      <c r="E114" s="3">
        <v>1100</v>
      </c>
      <c r="F114" s="3">
        <f t="shared" si="9"/>
        <v>1200</v>
      </c>
      <c r="G114" s="3">
        <v>0</v>
      </c>
      <c r="H114" s="3">
        <v>0</v>
      </c>
      <c r="I114" s="3">
        <v>0</v>
      </c>
      <c r="J114" s="3">
        <v>0</v>
      </c>
      <c r="K114" s="3">
        <f t="shared" si="7"/>
        <v>0</v>
      </c>
      <c r="L114" s="5">
        <f t="shared" si="8"/>
        <v>0</v>
      </c>
      <c r="M114" s="3" t="s">
        <v>180</v>
      </c>
    </row>
    <row r="115" spans="1:13" s="3" customFormat="1" ht="26.25">
      <c r="A115" s="3" t="s">
        <v>181</v>
      </c>
      <c r="B115" s="3">
        <v>50</v>
      </c>
      <c r="C115" s="3">
        <v>60</v>
      </c>
      <c r="D115" s="3">
        <v>150</v>
      </c>
      <c r="E115" s="3">
        <v>1120</v>
      </c>
      <c r="F115" s="3">
        <f t="shared" si="9"/>
        <v>1380</v>
      </c>
      <c r="G115" s="3">
        <v>0</v>
      </c>
      <c r="H115" s="3">
        <v>60</v>
      </c>
      <c r="I115" s="3">
        <v>0</v>
      </c>
      <c r="J115" s="3">
        <v>970</v>
      </c>
      <c r="K115" s="3">
        <f t="shared" si="7"/>
        <v>1030</v>
      </c>
      <c r="L115" s="5">
        <f t="shared" si="8"/>
        <v>74.63768115942028</v>
      </c>
      <c r="M115" s="3" t="s">
        <v>182</v>
      </c>
    </row>
    <row r="117" ht="12.75" customHeight="1">
      <c r="L117" s="1"/>
    </row>
    <row r="118" spans="5:12" ht="12.75" customHeight="1">
      <c r="E118" s="14" t="s">
        <v>188</v>
      </c>
      <c r="F118" s="15"/>
      <c r="G118" s="15"/>
      <c r="K118" s="10" t="s">
        <v>190</v>
      </c>
      <c r="L118" s="1"/>
    </row>
    <row r="119" spans="6:12" ht="12.75" customHeight="1">
      <c r="F119" s="8">
        <f>SUM(F4:F115)</f>
        <v>109482</v>
      </c>
      <c r="K119" s="8">
        <f>SUM(K4:K115)</f>
        <v>77486</v>
      </c>
      <c r="L119" s="1">
        <f>(K119/F119)*100</f>
        <v>70.77510458340184</v>
      </c>
    </row>
    <row r="120" ht="12.75" customHeight="1">
      <c r="L120" s="1"/>
    </row>
    <row r="121" ht="12.75" customHeight="1">
      <c r="L121" s="1"/>
    </row>
    <row r="122" ht="12.75" customHeight="1">
      <c r="L122" s="1"/>
    </row>
    <row r="123" ht="12.75" customHeight="1">
      <c r="L123" s="1"/>
    </row>
    <row r="124" ht="12.75" customHeight="1">
      <c r="L124" s="1"/>
    </row>
    <row r="125" ht="12.75" customHeight="1">
      <c r="L125" s="1"/>
    </row>
    <row r="126" ht="12.75" customHeight="1">
      <c r="L126" s="1"/>
    </row>
    <row r="127" ht="12.75" customHeight="1">
      <c r="L127" s="1"/>
    </row>
    <row r="128" ht="12.75" customHeight="1">
      <c r="L128" s="1"/>
    </row>
    <row r="129" ht="12.75" customHeight="1">
      <c r="L129" s="1"/>
    </row>
    <row r="130" ht="12.75" customHeight="1">
      <c r="L130" s="1"/>
    </row>
    <row r="131" ht="12.75" customHeight="1">
      <c r="L131" s="1"/>
    </row>
    <row r="132" ht="12.75" customHeight="1">
      <c r="L132" s="1"/>
    </row>
    <row r="133" ht="12.75" customHeight="1">
      <c r="L133" s="1"/>
    </row>
    <row r="134" ht="12.75" customHeight="1">
      <c r="L134" s="1"/>
    </row>
    <row r="135" ht="12.75" customHeight="1">
      <c r="L135" s="1"/>
    </row>
    <row r="136" ht="12.75" customHeight="1">
      <c r="L136" s="1"/>
    </row>
    <row r="137" ht="12.75" customHeight="1">
      <c r="L137" s="1"/>
    </row>
    <row r="138" ht="12.75" customHeight="1">
      <c r="L138" s="1"/>
    </row>
    <row r="139" ht="12.75" customHeight="1">
      <c r="L139" s="1"/>
    </row>
    <row r="140" ht="12.75" customHeight="1">
      <c r="L140" s="1"/>
    </row>
    <row r="141" ht="12.75" customHeight="1">
      <c r="L141" s="1"/>
    </row>
    <row r="142" ht="12.75" customHeight="1">
      <c r="L142" s="1"/>
    </row>
    <row r="143" ht="12.75" customHeight="1">
      <c r="L143" s="1"/>
    </row>
    <row r="144" ht="12.75" customHeight="1">
      <c r="L144" s="1"/>
    </row>
    <row r="145" ht="12.75" customHeight="1">
      <c r="L145" s="1"/>
    </row>
  </sheetData>
  <sheetProtection/>
  <mergeCells count="5">
    <mergeCell ref="B2:F2"/>
    <mergeCell ref="G2:L2"/>
    <mergeCell ref="C1:I1"/>
    <mergeCell ref="K1:M1"/>
    <mergeCell ref="E118:G118"/>
  </mergeCells>
  <printOptions/>
  <pageMargins left="0.7" right="0.7" top="0.75" bottom="0.75" header="0.3" footer="0.3"/>
  <pageSetup horizontalDpi="600" verticalDpi="600" orientation="landscape" r:id="rId1"/>
  <colBreaks count="1" manualBreakCount="1">
    <brk id="10" max="11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Kongo</dc:creator>
  <cp:keywords/>
  <dc:description/>
  <cp:lastModifiedBy>Kongo</cp:lastModifiedBy>
  <cp:lastPrinted>2012-11-24T04:01:59Z</cp:lastPrinted>
  <dcterms:created xsi:type="dcterms:W3CDTF">2012-11-19T02:04:35Z</dcterms:created>
  <dcterms:modified xsi:type="dcterms:W3CDTF">2012-11-24T04:14:32Z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